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65341" windowWidth="15180" windowHeight="12390" tabRatio="931" firstSheet="3" activeTab="21"/>
  </bookViews>
  <sheets>
    <sheet name="баланс" sheetId="1" r:id="rId1"/>
    <sheet name="форма 2" sheetId="2" r:id="rId2"/>
    <sheet name="форма 3" sheetId="3" r:id="rId3"/>
    <sheet name="форма 3_а" sheetId="4" r:id="rId4"/>
    <sheet name="форма 4" sheetId="5" r:id="rId5"/>
    <sheet name="5.1.1  5.1.2" sheetId="6" r:id="rId6"/>
    <sheet name="5.1.3  5.1.4" sheetId="7" r:id="rId7"/>
    <sheet name="5.1.5" sheetId="8" r:id="rId8"/>
    <sheet name="5.2.1" sheetId="9" r:id="rId9"/>
    <sheet name="5.2.2  5.2.3" sheetId="10" r:id="rId10"/>
    <sheet name="5.2.4" sheetId="11" r:id="rId11"/>
    <sheet name="5.3.1" sheetId="12" r:id="rId12"/>
    <sheet name="5.3.1.1" sheetId="13" r:id="rId13"/>
    <sheet name="5.3.2   5.4.1" sheetId="14" r:id="rId14"/>
    <sheet name="5.4.2" sheetId="15" r:id="rId15"/>
    <sheet name="5.5.1" sheetId="16" r:id="rId16"/>
    <sheet name="5.5.2   5.5.3" sheetId="17" r:id="rId17"/>
    <sheet name="5.5.4   5.6" sheetId="18" r:id="rId18"/>
    <sheet name="5.7   5.8" sheetId="19" r:id="rId19"/>
    <sheet name="5.9" sheetId="20" r:id="rId20"/>
    <sheet name="5.10" sheetId="21" r:id="rId21"/>
    <sheet name="5.11" sheetId="22" r:id="rId22"/>
    <sheet name="Лист1" sheetId="23" r:id="rId23"/>
  </sheets>
  <definedNames>
    <definedName name="SAPBEXhrIndnt" hidden="1">"Wide"</definedName>
    <definedName name="SAPsysID" hidden="1">"708C5W7SBKP804JT78WJ0JNKI"</definedName>
    <definedName name="SAPwbID" hidden="1">"ARS"</definedName>
    <definedName name="Z_381F21F2_E30E_4682_9F4B_4A320FD40196_.wvu.Cols" localSheetId="2" hidden="1">'форма 3'!$H:$H</definedName>
    <definedName name="Z_381F21F2_E30E_4682_9F4B_4A320FD40196_.wvu.Cols" localSheetId="3" hidden="1">'форма 3_а'!$H:$H</definedName>
    <definedName name="Z_381F21F2_E30E_4682_9F4B_4A320FD40196_.wvu.PrintArea" localSheetId="1" hidden="1">'форма 2'!$A$1:$E$70</definedName>
    <definedName name="Z_381F21F2_E30E_4682_9F4B_4A320FD40196_.wvu.Rows" localSheetId="1" hidden="1">'форма 2'!$66:$67</definedName>
    <definedName name="Z_381F21F2_E30E_4682_9F4B_4A320FD40196_.wvu.Rows" localSheetId="3" hidden="1">'форма 3_а'!$7:$7,'форма 3_а'!$44:$44</definedName>
    <definedName name="Z_449357B4_BB06_43EE_BDD1_E9DB10F5F758_.wvu.Cols" localSheetId="2" hidden="1">'форма 3'!$H:$H</definedName>
    <definedName name="Z_449357B4_BB06_43EE_BDD1_E9DB10F5F758_.wvu.Cols" localSheetId="3" hidden="1">'форма 3_а'!$H:$H</definedName>
    <definedName name="Z_449357B4_BB06_43EE_BDD1_E9DB10F5F758_.wvu.PrintArea" localSheetId="5" hidden="1">'5.1.1  5.1.2'!$A$13:$P$87</definedName>
    <definedName name="Z_449357B4_BB06_43EE_BDD1_E9DB10F5F758_.wvu.PrintArea" localSheetId="6" hidden="1">'5.1.3  5.1.4'!$A$13:$K$37</definedName>
    <definedName name="Z_449357B4_BB06_43EE_BDD1_E9DB10F5F758_.wvu.PrintArea" localSheetId="8" hidden="1">'5.2.1'!$A$13:$P$48</definedName>
    <definedName name="Z_449357B4_BB06_43EE_BDD1_E9DB10F5F758_.wvu.PrintArea" localSheetId="9" hidden="1">'5.2.2  5.2.3'!$A$13:$I$43</definedName>
    <definedName name="Z_449357B4_BB06_43EE_BDD1_E9DB10F5F758_.wvu.PrintArea" localSheetId="10" hidden="1">'5.2.4'!$A$13:$I$25</definedName>
    <definedName name="Z_449357B4_BB06_43EE_BDD1_E9DB10F5F758_.wvu.PrintArea" localSheetId="11" hidden="1">'5.3.1'!$A$13:$L$62</definedName>
    <definedName name="Z_449357B4_BB06_43EE_BDD1_E9DB10F5F758_.wvu.PrintArea" localSheetId="12" hidden="1">'5.3.1.1'!$A$13:$J$44</definedName>
    <definedName name="Z_449357B4_BB06_43EE_BDD1_E9DB10F5F758_.wvu.PrintArea" localSheetId="13" hidden="1">'5.3.2   5.4.1'!$A$13:$N$72</definedName>
    <definedName name="Z_449357B4_BB06_43EE_BDD1_E9DB10F5F758_.wvu.PrintArea" localSheetId="14" hidden="1">'5.4.2'!$A$13:$I$28</definedName>
    <definedName name="Z_449357B4_BB06_43EE_BDD1_E9DB10F5F758_.wvu.PrintArea" localSheetId="15" hidden="1">'5.5.1'!$A$13:$Q$44</definedName>
    <definedName name="Z_449357B4_BB06_43EE_BDD1_E9DB10F5F758_.wvu.PrintArea" localSheetId="16" hidden="1">'5.5.2   5.5.3'!$A$13:$J$67</definedName>
    <definedName name="Z_449357B4_BB06_43EE_BDD1_E9DB10F5F758_.wvu.PrintArea" localSheetId="17" hidden="1">'5.5.4   5.6'!$A$13:$H$43</definedName>
    <definedName name="Z_449357B4_BB06_43EE_BDD1_E9DB10F5F758_.wvu.PrintArea" localSheetId="18" hidden="1">'5.7   5.8'!$A$12:$I$44</definedName>
    <definedName name="Z_449357B4_BB06_43EE_BDD1_E9DB10F5F758_.wvu.PrintArea" localSheetId="19" hidden="1">'5.9'!$A$1:$K$27</definedName>
    <definedName name="Z_449357B4_BB06_43EE_BDD1_E9DB10F5F758_.wvu.PrintArea" localSheetId="1" hidden="1">'форма 2'!$A$1:$E$71</definedName>
    <definedName name="Z_449357B4_BB06_43EE_BDD1_E9DB10F5F758_.wvu.PrintTitles" localSheetId="5" hidden="1">'5.1.1  5.1.2'!$71:$71</definedName>
    <definedName name="Z_449357B4_BB06_43EE_BDD1_E9DB10F5F758_.wvu.Rows" localSheetId="5" hidden="1">'5.1.1  5.1.2'!$36:$42,'5.1.1  5.1.2'!$58:$68,'5.1.1  5.1.2'!$80:$86</definedName>
    <definedName name="Z_449357B4_BB06_43EE_BDD1_E9DB10F5F758_.wvu.Rows" localSheetId="6" hidden="1">'5.1.3  5.1.4'!$25:$27</definedName>
    <definedName name="Z_449357B4_BB06_43EE_BDD1_E9DB10F5F758_.wvu.Rows" localSheetId="11" hidden="1">'5.3.1'!$48:$48</definedName>
    <definedName name="Z_449357B4_BB06_43EE_BDD1_E9DB10F5F758_.wvu.Rows" localSheetId="12" hidden="1">'5.3.1.1'!#REF!</definedName>
    <definedName name="Z_449357B4_BB06_43EE_BDD1_E9DB10F5F758_.wvu.Rows" localSheetId="14" hidden="1">'5.4.2'!$26:$27</definedName>
    <definedName name="Z_449357B4_BB06_43EE_BDD1_E9DB10F5F758_.wvu.Rows" localSheetId="16" hidden="1">'5.5.2   5.5.3'!$2:$12</definedName>
    <definedName name="Z_449357B4_BB06_43EE_BDD1_E9DB10F5F758_.wvu.Rows" localSheetId="17" hidden="1">'5.5.4   5.6'!$2:$12</definedName>
    <definedName name="Z_449357B4_BB06_43EE_BDD1_E9DB10F5F758_.wvu.Rows" localSheetId="1" hidden="1">'форма 2'!$66:$67</definedName>
    <definedName name="Z_449357B4_BB06_43EE_BDD1_E9DB10F5F758_.wvu.Rows" localSheetId="3" hidden="1">'форма 3_а'!$7:$7,'форма 3_а'!$44:$44</definedName>
    <definedName name="Z_8113CA6F_C5D4_47F4_A07D_D92EDC610AC3_.wvu.Cols" localSheetId="2" hidden="1">'форма 3'!$H:$H</definedName>
    <definedName name="Z_8113CA6F_C5D4_47F4_A07D_D92EDC610AC3_.wvu.Cols" localSheetId="3" hidden="1">'форма 3_а'!$H:$H</definedName>
    <definedName name="Z_8113CA6F_C5D4_47F4_A07D_D92EDC610AC3_.wvu.PrintArea" localSheetId="5" hidden="1">'5.1.1  5.1.2'!$A$13:$P$87</definedName>
    <definedName name="Z_8113CA6F_C5D4_47F4_A07D_D92EDC610AC3_.wvu.PrintArea" localSheetId="6" hidden="1">'5.1.3  5.1.4'!$A$13:$K$37</definedName>
    <definedName name="Z_8113CA6F_C5D4_47F4_A07D_D92EDC610AC3_.wvu.PrintArea" localSheetId="8" hidden="1">'5.2.1'!$A$13:$P$48</definedName>
    <definedName name="Z_8113CA6F_C5D4_47F4_A07D_D92EDC610AC3_.wvu.PrintArea" localSheetId="9" hidden="1">'5.2.2  5.2.3'!$A$13:$I$43</definedName>
    <definedName name="Z_8113CA6F_C5D4_47F4_A07D_D92EDC610AC3_.wvu.PrintArea" localSheetId="10" hidden="1">'5.2.4'!$A$13:$I$25</definedName>
    <definedName name="Z_8113CA6F_C5D4_47F4_A07D_D92EDC610AC3_.wvu.PrintArea" localSheetId="11" hidden="1">'5.3.1'!$A$13:$L$62</definedName>
    <definedName name="Z_8113CA6F_C5D4_47F4_A07D_D92EDC610AC3_.wvu.PrintArea" localSheetId="12" hidden="1">'5.3.1.1'!$A$13:$J$44</definedName>
    <definedName name="Z_8113CA6F_C5D4_47F4_A07D_D92EDC610AC3_.wvu.PrintArea" localSheetId="13" hidden="1">'5.3.2   5.4.1'!$A$13:$N$72</definedName>
    <definedName name="Z_8113CA6F_C5D4_47F4_A07D_D92EDC610AC3_.wvu.PrintArea" localSheetId="14" hidden="1">'5.4.2'!$A$13:$I$28</definedName>
    <definedName name="Z_8113CA6F_C5D4_47F4_A07D_D92EDC610AC3_.wvu.PrintArea" localSheetId="15" hidden="1">'5.5.1'!$A$13:$Q$44</definedName>
    <definedName name="Z_8113CA6F_C5D4_47F4_A07D_D92EDC610AC3_.wvu.PrintArea" localSheetId="16" hidden="1">'5.5.2   5.5.3'!$A$13:$J$67</definedName>
    <definedName name="Z_8113CA6F_C5D4_47F4_A07D_D92EDC610AC3_.wvu.PrintArea" localSheetId="17" hidden="1">'5.5.4   5.6'!$A$13:$H$43</definedName>
    <definedName name="Z_8113CA6F_C5D4_47F4_A07D_D92EDC610AC3_.wvu.PrintArea" localSheetId="18" hidden="1">'5.7   5.8'!$A$12:$I$44</definedName>
    <definedName name="Z_8113CA6F_C5D4_47F4_A07D_D92EDC610AC3_.wvu.PrintArea" localSheetId="19" hidden="1">'5.9'!$A$1:$K$27</definedName>
    <definedName name="Z_8113CA6F_C5D4_47F4_A07D_D92EDC610AC3_.wvu.PrintArea" localSheetId="1" hidden="1">'форма 2'!$A$1:$E$71</definedName>
    <definedName name="Z_8113CA6F_C5D4_47F4_A07D_D92EDC610AC3_.wvu.PrintTitles" localSheetId="5" hidden="1">'5.1.1  5.1.2'!$71:$71</definedName>
    <definedName name="Z_8113CA6F_C5D4_47F4_A07D_D92EDC610AC3_.wvu.Rows" localSheetId="5" hidden="1">'5.1.1  5.1.2'!$2:$12,'5.1.1  5.1.2'!$26:$42,'5.1.1  5.1.2'!$47:$55,'5.1.1  5.1.2'!$57:$67,'5.1.1  5.1.2'!$75:$86</definedName>
    <definedName name="Z_8113CA6F_C5D4_47F4_A07D_D92EDC610AC3_.wvu.Rows" localSheetId="6" hidden="1">'5.1.3  5.1.4'!$2:$12,'5.1.3  5.1.4'!$21:$27</definedName>
    <definedName name="Z_8113CA6F_C5D4_47F4_A07D_D92EDC610AC3_.wvu.Rows" localSheetId="7" hidden="1">'5.1.5'!$2:$12</definedName>
    <definedName name="Z_8113CA6F_C5D4_47F4_A07D_D92EDC610AC3_.wvu.Rows" localSheetId="8" hidden="1">'5.2.1'!$2:$12,'5.2.1'!$24:$24,'5.2.1'!$38:$38</definedName>
    <definedName name="Z_8113CA6F_C5D4_47F4_A07D_D92EDC610AC3_.wvu.Rows" localSheetId="9" hidden="1">'5.2.2  5.2.3'!$2:$12</definedName>
    <definedName name="Z_8113CA6F_C5D4_47F4_A07D_D92EDC610AC3_.wvu.Rows" localSheetId="10" hidden="1">'5.2.4'!$2:$12</definedName>
    <definedName name="Z_8113CA6F_C5D4_47F4_A07D_D92EDC610AC3_.wvu.Rows" localSheetId="11" hidden="1">'5.3.1'!$2:$12,'5.3.1'!$48:$48</definedName>
    <definedName name="Z_8113CA6F_C5D4_47F4_A07D_D92EDC610AC3_.wvu.Rows" localSheetId="12" hidden="1">'5.3.1.1'!$2:$12,'5.3.1.1'!#REF!</definedName>
    <definedName name="Z_8113CA6F_C5D4_47F4_A07D_D92EDC610AC3_.wvu.Rows" localSheetId="13" hidden="1">'5.3.2   5.4.1'!$2:$12,'5.3.2   5.4.1'!$48:$53,'5.3.2   5.4.1'!$55:$55</definedName>
    <definedName name="Z_8113CA6F_C5D4_47F4_A07D_D92EDC610AC3_.wvu.Rows" localSheetId="14" hidden="1">'5.4.2'!$2:$12,'5.4.2'!$26:$27</definedName>
    <definedName name="Z_8113CA6F_C5D4_47F4_A07D_D92EDC610AC3_.wvu.Rows" localSheetId="15" hidden="1">'5.5.1'!$2:$12,'5.5.1'!$24:$24,'5.5.1'!$34:$34</definedName>
    <definedName name="Z_8113CA6F_C5D4_47F4_A07D_D92EDC610AC3_.wvu.Rows" localSheetId="16" hidden="1">'5.5.2   5.5.3'!$2:$12</definedName>
    <definedName name="Z_8113CA6F_C5D4_47F4_A07D_D92EDC610AC3_.wvu.Rows" localSheetId="17" hidden="1">'5.5.4   5.6'!$2:$12</definedName>
    <definedName name="Z_8113CA6F_C5D4_47F4_A07D_D92EDC610AC3_.wvu.Rows" localSheetId="18" hidden="1">'5.7   5.8'!$2:$11</definedName>
    <definedName name="Z_8113CA6F_C5D4_47F4_A07D_D92EDC610AC3_.wvu.Rows" localSheetId="19" hidden="1">'5.9'!$2:$12</definedName>
    <definedName name="Z_8113CA6F_C5D4_47F4_A07D_D92EDC610AC3_.wvu.Rows" localSheetId="1" hidden="1">'форма 2'!$66:$67</definedName>
    <definedName name="Z_8113CA6F_C5D4_47F4_A07D_D92EDC610AC3_.wvu.Rows" localSheetId="3" hidden="1">'форма 3_а'!$7:$7,'форма 3_а'!$44:$44</definedName>
    <definedName name="Z_D90D10AA_D1FA_4D2C_80EF_CFF8B2324302_.wvu.Cols" localSheetId="2" hidden="1">'форма 3'!$H:$H</definedName>
    <definedName name="Z_D90D10AA_D1FA_4D2C_80EF_CFF8B2324302_.wvu.Cols" localSheetId="3" hidden="1">'форма 3_а'!$H:$H</definedName>
    <definedName name="Z_D90D10AA_D1FA_4D2C_80EF_CFF8B2324302_.wvu.PrintArea" localSheetId="5" hidden="1">'5.1.1  5.1.2'!$A$13:$P$87</definedName>
    <definedName name="Z_D90D10AA_D1FA_4D2C_80EF_CFF8B2324302_.wvu.PrintArea" localSheetId="6" hidden="1">'5.1.3  5.1.4'!$A$13:$K$37</definedName>
    <definedName name="Z_D90D10AA_D1FA_4D2C_80EF_CFF8B2324302_.wvu.PrintArea" localSheetId="8" hidden="1">'5.2.1'!$A$13:$P$48</definedName>
    <definedName name="Z_D90D10AA_D1FA_4D2C_80EF_CFF8B2324302_.wvu.PrintArea" localSheetId="9" hidden="1">'5.2.2  5.2.3'!$A$13:$I$43</definedName>
    <definedName name="Z_D90D10AA_D1FA_4D2C_80EF_CFF8B2324302_.wvu.PrintArea" localSheetId="10" hidden="1">'5.2.4'!$A$13:$I$25</definedName>
    <definedName name="Z_D90D10AA_D1FA_4D2C_80EF_CFF8B2324302_.wvu.PrintArea" localSheetId="11" hidden="1">'5.3.1'!$A$13:$L$62</definedName>
    <definedName name="Z_D90D10AA_D1FA_4D2C_80EF_CFF8B2324302_.wvu.PrintArea" localSheetId="12" hidden="1">'5.3.1.1'!$A$13:$J$44</definedName>
    <definedName name="Z_D90D10AA_D1FA_4D2C_80EF_CFF8B2324302_.wvu.PrintArea" localSheetId="13" hidden="1">'5.3.2   5.4.1'!$A$13:$N$72</definedName>
    <definedName name="Z_D90D10AA_D1FA_4D2C_80EF_CFF8B2324302_.wvu.PrintArea" localSheetId="14" hidden="1">'5.4.2'!$A$13:$I$28</definedName>
    <definedName name="Z_D90D10AA_D1FA_4D2C_80EF_CFF8B2324302_.wvu.PrintArea" localSheetId="15" hidden="1">'5.5.1'!$A$13:$Q$44</definedName>
    <definedName name="Z_D90D10AA_D1FA_4D2C_80EF_CFF8B2324302_.wvu.PrintArea" localSheetId="16" hidden="1">'5.5.2   5.5.3'!$A$13:$J$67</definedName>
    <definedName name="Z_D90D10AA_D1FA_4D2C_80EF_CFF8B2324302_.wvu.PrintArea" localSheetId="17" hidden="1">'5.5.4   5.6'!$A$13:$H$43</definedName>
    <definedName name="Z_D90D10AA_D1FA_4D2C_80EF_CFF8B2324302_.wvu.PrintArea" localSheetId="18" hidden="1">'5.7   5.8'!$A$12:$I$44</definedName>
    <definedName name="Z_D90D10AA_D1FA_4D2C_80EF_CFF8B2324302_.wvu.PrintArea" localSheetId="19" hidden="1">'5.9'!$A$1:$K$27</definedName>
    <definedName name="Z_D90D10AA_D1FA_4D2C_80EF_CFF8B2324302_.wvu.PrintArea" localSheetId="1" hidden="1">'форма 2'!$A$1:$E$71</definedName>
    <definedName name="Z_D90D10AA_D1FA_4D2C_80EF_CFF8B2324302_.wvu.PrintTitles" localSheetId="5" hidden="1">'5.1.1  5.1.2'!$71:$71</definedName>
    <definedName name="Z_D90D10AA_D1FA_4D2C_80EF_CFF8B2324302_.wvu.Rows" localSheetId="5" hidden="1">'5.1.1  5.1.2'!$36:$42,'5.1.1  5.1.2'!$58:$68,'5.1.1  5.1.2'!$80:$86</definedName>
    <definedName name="Z_D90D10AA_D1FA_4D2C_80EF_CFF8B2324302_.wvu.Rows" localSheetId="6" hidden="1">'5.1.3  5.1.4'!$25:$27</definedName>
    <definedName name="Z_D90D10AA_D1FA_4D2C_80EF_CFF8B2324302_.wvu.Rows" localSheetId="11" hidden="1">'5.3.1'!$48:$48</definedName>
    <definedName name="Z_D90D10AA_D1FA_4D2C_80EF_CFF8B2324302_.wvu.Rows" localSheetId="12" hidden="1">'5.3.1.1'!#REF!</definedName>
    <definedName name="Z_D90D10AA_D1FA_4D2C_80EF_CFF8B2324302_.wvu.Rows" localSheetId="14" hidden="1">'5.4.2'!$26:$27</definedName>
    <definedName name="Z_D90D10AA_D1FA_4D2C_80EF_CFF8B2324302_.wvu.Rows" localSheetId="16" hidden="1">'5.5.2   5.5.3'!$2:$12</definedName>
    <definedName name="Z_D90D10AA_D1FA_4D2C_80EF_CFF8B2324302_.wvu.Rows" localSheetId="17" hidden="1">'5.5.4   5.6'!$2:$12</definedName>
    <definedName name="Z_D90D10AA_D1FA_4D2C_80EF_CFF8B2324302_.wvu.Rows" localSheetId="1" hidden="1">'форма 2'!$66:$67</definedName>
    <definedName name="Z_D90D10AA_D1FA_4D2C_80EF_CFF8B2324302_.wvu.Rows" localSheetId="3" hidden="1">'форма 3_а'!$7:$7,'форма 3_а'!$44:$44</definedName>
    <definedName name="_xlnm.Print_Titles" localSheetId="5">'5.1.1  5.1.2'!$71:$71</definedName>
    <definedName name="_xlnm.Print_Area" localSheetId="5">'5.1.1  5.1.2'!$A$1:$N$91</definedName>
    <definedName name="_xlnm.Print_Area" localSheetId="6">'5.1.3  5.1.4'!$A$13:$K$37</definedName>
    <definedName name="_xlnm.Print_Area" localSheetId="8">'5.2.1'!$A$13:$P$48</definedName>
    <definedName name="_xlnm.Print_Area" localSheetId="9">'5.2.2  5.2.3'!$A$13:$I$43</definedName>
    <definedName name="_xlnm.Print_Area" localSheetId="10">'5.2.4'!$A$13:$I$25</definedName>
    <definedName name="_xlnm.Print_Area" localSheetId="11">'5.3.1'!$A$13:$L$62</definedName>
    <definedName name="_xlnm.Print_Area" localSheetId="12">'5.3.1.1'!$A$13:$K$44</definedName>
    <definedName name="_xlnm.Print_Area" localSheetId="13">'5.3.2   5.4.1'!$A$13:$N$72</definedName>
    <definedName name="_xlnm.Print_Area" localSheetId="14">'5.4.2'!$A$13:$I$28</definedName>
    <definedName name="_xlnm.Print_Area" localSheetId="15">'5.5.1'!$A$13:$Q$44</definedName>
    <definedName name="_xlnm.Print_Area" localSheetId="16">'5.5.2   5.5.3'!$A$13:$J$67</definedName>
    <definedName name="_xlnm.Print_Area" localSheetId="17">'5.5.4   5.6'!$A$13:$H$43</definedName>
    <definedName name="_xlnm.Print_Area" localSheetId="18">'5.7   5.8'!$A$12:$I$44</definedName>
    <definedName name="_xlnm.Print_Area" localSheetId="19">'5.9'!$A$13:$K$31</definedName>
    <definedName name="_xlnm.Print_Area" localSheetId="1">'форма 2'!$A$1:$E$71</definedName>
    <definedName name="_xlnm.Print_Area" localSheetId="4">'форма 4'!$A$1:$D$95</definedName>
  </definedNames>
  <calcPr fullCalcOnLoad="1"/>
</workbook>
</file>

<file path=xl/sharedStrings.xml><?xml version="1.0" encoding="utf-8"?>
<sst xmlns="http://schemas.openxmlformats.org/spreadsheetml/2006/main" count="1838" uniqueCount="722">
  <si>
    <t>Наименование показателя</t>
  </si>
  <si>
    <t>Код строки</t>
  </si>
  <si>
    <t>деловая репутация</t>
  </si>
  <si>
    <t>прочие</t>
  </si>
  <si>
    <t>инвестиции в дочерние общества</t>
  </si>
  <si>
    <t>инвестиции в зависимые общества</t>
  </si>
  <si>
    <t>инвестиции в другие организации</t>
  </si>
  <si>
    <t>сырье, материалы и другие аналогичные ценности</t>
  </si>
  <si>
    <t>затраты в незавершенном производстве</t>
  </si>
  <si>
    <t>покупатели и заказчики</t>
  </si>
  <si>
    <t>авансы выданные</t>
  </si>
  <si>
    <t>прочие дебиторы</t>
  </si>
  <si>
    <t>векселя к уплате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</si>
  <si>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</si>
  <si>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</si>
  <si>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</si>
  <si>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авансы полученные</t>
  </si>
  <si>
    <t>Коды</t>
  </si>
  <si>
    <t>0710001</t>
  </si>
  <si>
    <t xml:space="preserve">Организация       </t>
  </si>
  <si>
    <t>Идентификационный номер налогоплательщика</t>
  </si>
  <si>
    <t xml:space="preserve">Вид экономической деятельности </t>
  </si>
  <si>
    <t xml:space="preserve">Организационно-правовая форма / форма собственности   </t>
  </si>
  <si>
    <t>Единица измерения: тыс.руб.</t>
  </si>
  <si>
    <t>Местонахождение (адрес)</t>
  </si>
  <si>
    <t xml:space="preserve">Б у х г а л т е р с к и й    б а л а н с </t>
  </si>
  <si>
    <t>Пояс-нения</t>
  </si>
  <si>
    <t>АКТИВ</t>
  </si>
  <si>
    <t xml:space="preserve"> I. ВНЕОБОРОТНЫЕ АКТИВЫ </t>
  </si>
  <si>
    <t>Нематериальные активы, в т.ч.</t>
  </si>
  <si>
    <t>1111</t>
  </si>
  <si>
    <t>1112</t>
  </si>
  <si>
    <t>1119</t>
  </si>
  <si>
    <t>Результаты исследований и разработок</t>
  </si>
  <si>
    <t>1120</t>
  </si>
  <si>
    <t>Основные средства, в т.ч.</t>
  </si>
  <si>
    <t>1130</t>
  </si>
  <si>
    <t>Объекты основных средств, в т.ч.</t>
  </si>
  <si>
    <t>земельные участки и объекты природопользования</t>
  </si>
  <si>
    <t>здания, сооружения, машины и оборудование</t>
  </si>
  <si>
    <t>Незавершенные капитальные вложения</t>
  </si>
  <si>
    <t>Доходные вложения в материальные ценности</t>
  </si>
  <si>
    <t>1140</t>
  </si>
  <si>
    <t>Финансовые вложения, в т.ч.</t>
  </si>
  <si>
    <t>1150</t>
  </si>
  <si>
    <t>1151</t>
  </si>
  <si>
    <t>1152</t>
  </si>
  <si>
    <t>1153</t>
  </si>
  <si>
    <t>займы, предоставленные организациям на срок более 12 месяцев</t>
  </si>
  <si>
    <t>1154</t>
  </si>
  <si>
    <t>Отложенные налоговые активы</t>
  </si>
  <si>
    <t>1160</t>
  </si>
  <si>
    <t>Прочие внеоборотные активы, в т.ч.</t>
  </si>
  <si>
    <t>1170</t>
  </si>
  <si>
    <t>1171</t>
  </si>
  <si>
    <t>налог на добавленную стоимость по приобретенным ценностям</t>
  </si>
  <si>
    <t>1172</t>
  </si>
  <si>
    <t>Итого по разделу I</t>
  </si>
  <si>
    <t>1100</t>
  </si>
  <si>
    <t>Форма по ОКУД  0710001   с.2</t>
  </si>
  <si>
    <t xml:space="preserve">II. ОБОРОТНЫЕ АКТИВЫ  </t>
  </si>
  <si>
    <t>Запасы, в т.ч.</t>
  </si>
  <si>
    <t>1210</t>
  </si>
  <si>
    <t>1211</t>
  </si>
  <si>
    <t>1213</t>
  </si>
  <si>
    <t xml:space="preserve"> готовая продукция и товары для перепродажи</t>
  </si>
  <si>
    <t>1214</t>
  </si>
  <si>
    <t xml:space="preserve"> товары отгруженные</t>
  </si>
  <si>
    <t>1215</t>
  </si>
  <si>
    <t xml:space="preserve"> расходы будущих периодов</t>
  </si>
  <si>
    <t>1216</t>
  </si>
  <si>
    <t>прочие запасы и затраты</t>
  </si>
  <si>
    <t>1219</t>
  </si>
  <si>
    <t>Налог на добавленную стоимость по приобретенным ценностям</t>
  </si>
  <si>
    <t>1220</t>
  </si>
  <si>
    <t>Дебиторская задолженность, в т.ч.</t>
  </si>
  <si>
    <t>1230</t>
  </si>
  <si>
    <t>Дебиторская задолженность (платежи  по которой ожидаются  более чем через  12 месяцев после отчетной даты), в т.ч.</t>
  </si>
  <si>
    <t>1231</t>
  </si>
  <si>
    <t>1232</t>
  </si>
  <si>
    <t>1233</t>
  </si>
  <si>
    <t>1234</t>
  </si>
  <si>
    <t>Дебиторская задолженность (платежи по которой ожидаются в течение 12 месяцев  после отчетной даты), в т.ч.</t>
  </si>
  <si>
    <t>1235</t>
  </si>
  <si>
    <t>1236</t>
  </si>
  <si>
    <t>задолженность участников (учредителей) по взносам в уставный капитал</t>
  </si>
  <si>
    <t>1237</t>
  </si>
  <si>
    <t>1238</t>
  </si>
  <si>
    <t>1239</t>
  </si>
  <si>
    <t>1240</t>
  </si>
  <si>
    <t>1241</t>
  </si>
  <si>
    <t>1250</t>
  </si>
  <si>
    <t>касса</t>
  </si>
  <si>
    <t>1251</t>
  </si>
  <si>
    <t>расчетные счета</t>
  </si>
  <si>
    <t>1252</t>
  </si>
  <si>
    <t>валютные счета</t>
  </si>
  <si>
    <t>1253</t>
  </si>
  <si>
    <t>прочие денежные средства и их эквиваленты</t>
  </si>
  <si>
    <t>1259</t>
  </si>
  <si>
    <t>Прочие оборотные активы, в т.ч.</t>
  </si>
  <si>
    <t>1260</t>
  </si>
  <si>
    <t>Итого по разделу II</t>
  </si>
  <si>
    <t>1200</t>
  </si>
  <si>
    <t xml:space="preserve">БАЛАНС </t>
  </si>
  <si>
    <t>1600</t>
  </si>
  <si>
    <t>Форма по ОКУД  0710001   с.3</t>
  </si>
  <si>
    <t>ПАССИВ</t>
  </si>
  <si>
    <t xml:space="preserve">III. КАПИТАЛ И РЕЗЕРВЫ </t>
  </si>
  <si>
    <t>Уставный капитал (складочный капитал, уставной фонд, вклады товарищей)</t>
  </si>
  <si>
    <t>1310</t>
  </si>
  <si>
    <t>Собственные акции, выкупленные у акционеров</t>
  </si>
  <si>
    <t>1320</t>
  </si>
  <si>
    <t>Переоценка внеоборотных активов</t>
  </si>
  <si>
    <t>1340</t>
  </si>
  <si>
    <t>Добавочный капитал (без переоценки)</t>
  </si>
  <si>
    <t>1350</t>
  </si>
  <si>
    <t>Резервный капитал</t>
  </si>
  <si>
    <t>1360</t>
  </si>
  <si>
    <t>Нераспределенная прибыль (непокрытый убыток)</t>
  </si>
  <si>
    <t>1370</t>
  </si>
  <si>
    <t>Фонд социальной сферы государственной</t>
  </si>
  <si>
    <t>1380</t>
  </si>
  <si>
    <t>Итого по разделу III</t>
  </si>
  <si>
    <t>1300</t>
  </si>
  <si>
    <t>IV. ДОЛГОСРОЧНЫЕ ОБЯЗАТЕЛЬСТВА</t>
  </si>
  <si>
    <t>Заемные средства, в т.ч.</t>
  </si>
  <si>
    <t>1410</t>
  </si>
  <si>
    <t>кредиты банков, подлежащие погашению более чем через 12 месяцев после отчетной даты</t>
  </si>
  <si>
    <t>1411</t>
  </si>
  <si>
    <t>займы, подлежащие погашению более чем через 12 месяцев после отчетной даты</t>
  </si>
  <si>
    <t>1412</t>
  </si>
  <si>
    <t>Отложенные налоговые обязательства</t>
  </si>
  <si>
    <t>1420</t>
  </si>
  <si>
    <t>1430</t>
  </si>
  <si>
    <t>Прочие обязательства, в т.ч.</t>
  </si>
  <si>
    <t>1450</t>
  </si>
  <si>
    <t>1451</t>
  </si>
  <si>
    <t>задолженность по инвестиционному взносу</t>
  </si>
  <si>
    <t>1452</t>
  </si>
  <si>
    <t>Итого по разделу IV</t>
  </si>
  <si>
    <t>1400</t>
  </si>
  <si>
    <t xml:space="preserve">V. КРАТКОСРОЧНЫЕ ОБЯЗАТЕЛЬСТВА </t>
  </si>
  <si>
    <t>1510</t>
  </si>
  <si>
    <t>кредиты банков, подлежащие погашению в течение 12 месяцев после отчетной даты</t>
  </si>
  <si>
    <t>1511</t>
  </si>
  <si>
    <t>займы, подлежащие погашению в течение  12 месяцев после отчетной даты</t>
  </si>
  <si>
    <t>1512</t>
  </si>
  <si>
    <t>текущая часть долгосрочных кредитов и займов</t>
  </si>
  <si>
    <t>1513</t>
  </si>
  <si>
    <t>Кредиторская задолженность, в т.ч.</t>
  </si>
  <si>
    <t>1520</t>
  </si>
  <si>
    <t>1521</t>
  </si>
  <si>
    <t>1522</t>
  </si>
  <si>
    <t>1523</t>
  </si>
  <si>
    <t>задолженность по налогам и сборам</t>
  </si>
  <si>
    <t>1524</t>
  </si>
  <si>
    <t>прочие кредиторы, в т.ч.</t>
  </si>
  <si>
    <t>1525</t>
  </si>
  <si>
    <t>1526</t>
  </si>
  <si>
    <t>1527</t>
  </si>
  <si>
    <t>другие расчеты</t>
  </si>
  <si>
    <t>1528</t>
  </si>
  <si>
    <t>задолженность перед участниками (учредителями) по выплате доходов</t>
  </si>
  <si>
    <t>1529</t>
  </si>
  <si>
    <t>Доходы будущих периодов</t>
  </si>
  <si>
    <t>1530</t>
  </si>
  <si>
    <t>1540</t>
  </si>
  <si>
    <t>Прочие обязательства</t>
  </si>
  <si>
    <t>1550</t>
  </si>
  <si>
    <t>Итого по разделу V</t>
  </si>
  <si>
    <t>1500</t>
  </si>
  <si>
    <t>БАЛАНС</t>
  </si>
  <si>
    <t>1700</t>
  </si>
  <si>
    <t xml:space="preserve">  СПРАВКА  О НАЛИЧИИ ЦЕННОСТЕЙ, УЧИТЫВАЕМЫХ НА ЗАБАЛАНСОВЫХ  СЧЕТАХ</t>
  </si>
  <si>
    <t xml:space="preserve">  Наименование показателя</t>
  </si>
  <si>
    <t>Арендованные основные средства</t>
  </si>
  <si>
    <t xml:space="preserve">      в том числе по лизингу</t>
  </si>
  <si>
    <t>Ликвидированные скважины, находящиеся на лицензионных участках</t>
  </si>
  <si>
    <t xml:space="preserve">Товарно-материальные ценности,принятые на ответственное хранение </t>
  </si>
  <si>
    <t>Материалы, принятые в переработку</t>
  </si>
  <si>
    <t xml:space="preserve">Товары, принятые на комиссию </t>
  </si>
  <si>
    <t>Оборудование, принятое для монтажа</t>
  </si>
  <si>
    <t xml:space="preserve">Списанная в убыток задолженность неплатежеспособных дебиторов </t>
  </si>
  <si>
    <t>Расходы по договорам строительного подряда, понесенные за период с начала исполнения договора</t>
  </si>
  <si>
    <t xml:space="preserve">Обеспечения обязательств и платежей полученные </t>
  </si>
  <si>
    <t xml:space="preserve">Обеспечения обязательств и платежей выданные </t>
  </si>
  <si>
    <t xml:space="preserve">Износ жилищного фонда </t>
  </si>
  <si>
    <t xml:space="preserve">Износ объектов внешнего благоустройства и других аналогичных объектов </t>
  </si>
  <si>
    <t>Нематериальные активы, полученные в пользование</t>
  </si>
  <si>
    <t>Стоимость выручки по экспортным контрактам, переданная в залог</t>
  </si>
  <si>
    <t>КОДЫ</t>
  </si>
  <si>
    <t>0710002</t>
  </si>
  <si>
    <t xml:space="preserve">Выручка </t>
  </si>
  <si>
    <t>Себестоимость продаж</t>
  </si>
  <si>
    <t>Валовая прибыль (убыток)</t>
  </si>
  <si>
    <t>Коммерческие расходы</t>
  </si>
  <si>
    <t>Управленческие расходы</t>
  </si>
  <si>
    <t>Прибыль(убыток)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</si>
  <si>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</si>
  <si>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</si>
  <si>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</si>
  <si>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Форма по ОКУД  0710002   с.2</t>
  </si>
  <si>
    <t>Прочие доходы</t>
  </si>
  <si>
    <t>Прочие расходы</t>
  </si>
  <si>
    <t>Расходы, связанные с реорганизацией</t>
  </si>
  <si>
    <t>Прибыль (убыток) до налогообложения</t>
  </si>
  <si>
    <t>Налог на прибыль, в т.ч.:</t>
  </si>
  <si>
    <t>2405</t>
  </si>
  <si>
    <t>текущий налог на прибыль</t>
  </si>
  <si>
    <t>налог на прибыль прошлых лет</t>
  </si>
  <si>
    <t>постоянные налоговые обязательства (активы)</t>
  </si>
  <si>
    <t xml:space="preserve">Прочие </t>
  </si>
  <si>
    <t>Чистая прибыль ( убыток)</t>
  </si>
  <si>
    <t>Форма по ОКУД  0710002   с.3</t>
  </si>
  <si>
    <t>СПРАВОЧНО: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</si>
  <si>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</si>
  <si>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</si>
  <si>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Совокупный финансовый результат периода</t>
  </si>
  <si>
    <t>Базовая прибыль (убыток) на акцию</t>
  </si>
  <si>
    <t>Разводненная прибыль (убыток) на акцию</t>
  </si>
  <si>
    <t>Финансовые вложения (за исключением денежных эквивалентов), в т.ч.</t>
  </si>
  <si>
    <t>Денежные средства и денежные эквиваленты, в т.ч.</t>
  </si>
  <si>
    <t>Оценочные обязательства</t>
  </si>
  <si>
    <r>
      <t xml:space="preserve">Форма по ОКУД   </t>
    </r>
    <r>
      <rPr>
        <sz val="8.5"/>
        <color indexed="10"/>
        <rFont val="MS Sans Serif"/>
        <family val="2"/>
      </rPr>
      <t xml:space="preserve"> </t>
    </r>
  </si>
  <si>
    <t xml:space="preserve">по ОКПО     </t>
  </si>
  <si>
    <r>
      <t xml:space="preserve"> ИНН    </t>
    </r>
    <r>
      <rPr>
        <sz val="1"/>
        <rFont val="MS Sans Serif"/>
        <family val="2"/>
      </rPr>
      <t xml:space="preserve"> </t>
    </r>
  </si>
  <si>
    <t xml:space="preserve"> по ОКВЭД     </t>
  </si>
  <si>
    <r>
      <t xml:space="preserve">по ОКОПФ/ОКФС     </t>
    </r>
    <r>
      <rPr>
        <sz val="1"/>
        <rFont val="MS Sans Serif"/>
        <family val="2"/>
      </rPr>
      <t xml:space="preserve"> </t>
    </r>
  </si>
  <si>
    <t xml:space="preserve">по ОКЕИ     </t>
  </si>
  <si>
    <t xml:space="preserve"> Дата (число,месяц,год)    </t>
  </si>
  <si>
    <t xml:space="preserve">  Дата (число,месяц,год)    </t>
  </si>
  <si>
    <t>права на объекты интеллектуальной собственности</t>
  </si>
  <si>
    <t>займы, предоставленные на срок менее 12 мес.</t>
  </si>
  <si>
    <t>Нематериальные поисковые активы</t>
  </si>
  <si>
    <t>Материальные поисковые активы</t>
  </si>
  <si>
    <t>1173</t>
  </si>
  <si>
    <t>1174</t>
  </si>
  <si>
    <t>1180</t>
  </si>
  <si>
    <t>1190</t>
  </si>
  <si>
    <t>1192</t>
  </si>
  <si>
    <t>2465</t>
  </si>
  <si>
    <t>Перераспределение налога на прибыль внутри КГН</t>
  </si>
  <si>
    <t>в т.ч. из стр. 2405</t>
  </si>
  <si>
    <t>Отчет о финансовых результатах</t>
  </si>
  <si>
    <t>Изменение отложенных налоговых обязательств</t>
  </si>
  <si>
    <t>Изменение отложенных налоговых активов</t>
  </si>
  <si>
    <t>На 31.12.2013г.</t>
  </si>
  <si>
    <t>На 31.12.2012г.</t>
  </si>
  <si>
    <t>0710005  с.4</t>
  </si>
  <si>
    <t>2. Основные средства</t>
  </si>
  <si>
    <t>2.1 Наличие и движение основных средств</t>
  </si>
  <si>
    <t>Период</t>
  </si>
  <si>
    <t>На начало года</t>
  </si>
  <si>
    <t>Изменения за период</t>
  </si>
  <si>
    <t>На конец периода</t>
  </si>
  <si>
    <t>первоначаль-ная стоимость</t>
  </si>
  <si>
    <t xml:space="preserve">накопленная амортизация </t>
  </si>
  <si>
    <t>остаточная стоимость</t>
  </si>
  <si>
    <t>Поступило</t>
  </si>
  <si>
    <t>Выбыло объектов</t>
  </si>
  <si>
    <t>Начислено амортизации</t>
  </si>
  <si>
    <t>Переклассификация</t>
  </si>
  <si>
    <t>Переоценка</t>
  </si>
  <si>
    <t>Основные средства (без учета доходных вложений в материальные ценности) - всего</t>
  </si>
  <si>
    <t>за  2013г.</t>
  </si>
  <si>
    <t xml:space="preserve"> в том числе:                        </t>
  </si>
  <si>
    <t>магистральные трубопроводы</t>
  </si>
  <si>
    <t>скважины</t>
  </si>
  <si>
    <t>машины и оборудование</t>
  </si>
  <si>
    <t>здания, дороги, прочие сооружения произв. назначения</t>
  </si>
  <si>
    <t>прочие ОС</t>
  </si>
  <si>
    <t>Учтено в составе  доходных вложений в материальные ценности - всего</t>
  </si>
  <si>
    <r>
      <t xml:space="preserve">Форма по ОКУД   </t>
    </r>
    <r>
      <rPr>
        <sz val="8.5"/>
        <color indexed="10"/>
        <rFont val="MS Sans Serif"/>
        <family val="2"/>
      </rPr>
      <t xml:space="preserve"> </t>
    </r>
    <r>
      <rPr>
        <sz val="1"/>
        <color indexed="10"/>
        <rFont val="MS Sans Serif"/>
        <family val="2"/>
      </rPr>
      <t>.</t>
    </r>
    <r>
      <rPr>
        <sz val="8.5"/>
        <color indexed="10"/>
        <rFont val="MS Sans Serif"/>
        <family val="2"/>
      </rPr>
      <t xml:space="preserve"> </t>
    </r>
    <r>
      <rPr>
        <sz val="8.5"/>
        <color indexed="9"/>
        <rFont val="MS Sans Serif"/>
        <family val="2"/>
      </rPr>
      <t xml:space="preserve"> </t>
    </r>
  </si>
  <si>
    <r>
      <t xml:space="preserve"> Дата(число,месяц,год)     </t>
    </r>
    <r>
      <rPr>
        <sz val="1"/>
        <rFont val="MS Sans Serif"/>
        <family val="2"/>
      </rPr>
      <t>.</t>
    </r>
  </si>
  <si>
    <r>
      <t xml:space="preserve">по ОКПО     </t>
    </r>
    <r>
      <rPr>
        <sz val="1"/>
        <rFont val="MS Sans Serif"/>
        <family val="2"/>
      </rPr>
      <t>.</t>
    </r>
  </si>
  <si>
    <r>
      <t xml:space="preserve"> ИНН    </t>
    </r>
    <r>
      <rPr>
        <sz val="1"/>
        <rFont val="MS Sans Serif"/>
        <family val="2"/>
      </rPr>
      <t xml:space="preserve"> .</t>
    </r>
  </si>
  <si>
    <r>
      <t xml:space="preserve"> по ОКВЭД     </t>
    </r>
    <r>
      <rPr>
        <sz val="1"/>
        <rFont val="MS Sans Serif"/>
        <family val="2"/>
      </rPr>
      <t>.</t>
    </r>
  </si>
  <si>
    <r>
      <t xml:space="preserve">по ОКОПФ/ОКФС     </t>
    </r>
    <r>
      <rPr>
        <sz val="1"/>
        <rFont val="MS Sans Serif"/>
        <family val="2"/>
      </rPr>
      <t xml:space="preserve"> .</t>
    </r>
  </si>
  <si>
    <r>
      <t xml:space="preserve">по ОКЕИ     </t>
    </r>
    <r>
      <rPr>
        <sz val="1"/>
        <rFont val="MS Sans Serif"/>
        <family val="2"/>
      </rPr>
      <t>.</t>
    </r>
  </si>
  <si>
    <t>0710005   с.5</t>
  </si>
  <si>
    <t>2.2 Незавершенные капитальные вложения</t>
  </si>
  <si>
    <t>затраты за период</t>
  </si>
  <si>
    <t xml:space="preserve">списано </t>
  </si>
  <si>
    <t>принято к учету в качестве ОС или увеличена стоимость</t>
  </si>
  <si>
    <t>прочие изменения</t>
  </si>
  <si>
    <t>Незавершенное строительство и незаконченные операции по приобретению, модернизации и т.п. основных средств - всего</t>
  </si>
  <si>
    <t>в том числе:</t>
  </si>
  <si>
    <t xml:space="preserve">незавершенное строительство  </t>
  </si>
  <si>
    <t>оборудование к установке</t>
  </si>
  <si>
    <t>2.3 Изменение стоимости основных средств в результате достройки, дооборудования, реконструкции и частичной ликвидации</t>
  </si>
  <si>
    <t xml:space="preserve">Наименование показателя </t>
  </si>
  <si>
    <t>Увеличение стоимости объектов основных средств в результате достройки, дооборудования, реконструкции - всего</t>
  </si>
  <si>
    <t>здания и дороги</t>
  </si>
  <si>
    <t>Уменьшение стоимости объектов основных средств в результате частичной ликвидации - всего</t>
  </si>
  <si>
    <t>0710005  с.7</t>
  </si>
  <si>
    <t>3. Финансовые вложения</t>
  </si>
  <si>
    <t>3.1 Наличие и движение финансовых вложений</t>
  </si>
  <si>
    <t>первоначальная стоимость</t>
  </si>
  <si>
    <t>накопленная корректировка</t>
  </si>
  <si>
    <t>Текущей рыночной стоимости (убытков от обесценения)</t>
  </si>
  <si>
    <t>Долгосрочные финансовые вложения - всего</t>
  </si>
  <si>
    <t>инвестиции, в том числе:</t>
  </si>
  <si>
    <t>прочие долгосрочные финансовые вложения, в том числе:</t>
  </si>
  <si>
    <t>совместная деятельность</t>
  </si>
  <si>
    <t>векселя третьих лиц</t>
  </si>
  <si>
    <t>долгосрочные депозиты</t>
  </si>
  <si>
    <t>облигации</t>
  </si>
  <si>
    <t>другие</t>
  </si>
  <si>
    <t>Краткосрочные финансовые вложения  - всего</t>
  </si>
  <si>
    <t xml:space="preserve"> ---</t>
  </si>
  <si>
    <t>прочие краткосрочные финансовые вложения, в том числе:</t>
  </si>
  <si>
    <t>краткосрочные депозиты</t>
  </si>
  <si>
    <t>Финансовых вложений - всего</t>
  </si>
  <si>
    <t>0710005   с.10</t>
  </si>
  <si>
    <t>5. Дебиторская и кредиторская задолженность</t>
  </si>
  <si>
    <t>5.1 Наличие и движение дебиторской задолженности</t>
  </si>
  <si>
    <t>Переплата по налогам на конец отчетного периода</t>
  </si>
  <si>
    <t>учтенная по условиям договора стоимость</t>
  </si>
  <si>
    <t>величина резерва по сомнитель-ным долгам</t>
  </si>
  <si>
    <t>Поступление</t>
  </si>
  <si>
    <t xml:space="preserve">Выбыло </t>
  </si>
  <si>
    <t>Перевод задолженности исходя из срочности погашения</t>
  </si>
  <si>
    <t>в результате хозяйственных операций (сумма долга по сделке, операции)</t>
  </si>
  <si>
    <t>причитаю-щиеся проценты, штрафы и иные начисления</t>
  </si>
  <si>
    <t xml:space="preserve">начисление резерва по сомнитель-ным долгам </t>
  </si>
  <si>
    <t>погашение</t>
  </si>
  <si>
    <t>списание на финансовый результат</t>
  </si>
  <si>
    <t>восстановле-ние резерва</t>
  </si>
  <si>
    <t>списание за счет резерва</t>
  </si>
  <si>
    <t>Долгосрочная дебиторская задолженность - всего</t>
  </si>
  <si>
    <t>Краткосрочная дебиторская задолженность - всего</t>
  </si>
  <si>
    <t>задолженность участников (учредителей) по взносам в уст.кап.</t>
  </si>
  <si>
    <t>Дебиторская задолженность - всего</t>
  </si>
  <si>
    <t>за  2014г.</t>
  </si>
  <si>
    <t xml:space="preserve">     Отчет об изменениях капитала</t>
  </si>
  <si>
    <t>0710003</t>
  </si>
  <si>
    <t>384</t>
  </si>
  <si>
    <t>1. Движение капитала</t>
  </si>
  <si>
    <t>Уставный капитал</t>
  </si>
  <si>
    <t>Собствен-ные акции, выкуплен-ные у акционеров</t>
  </si>
  <si>
    <t>Добавочный капитал</t>
  </si>
  <si>
    <t>Нераспреде-ленная прибыль (непокрытый убыток)</t>
  </si>
  <si>
    <t>Фонд социаль-ной сферы государст-венной</t>
  </si>
  <si>
    <t>Итого</t>
  </si>
  <si>
    <t>3100</t>
  </si>
  <si>
    <t>Изменения в связи с переоценкой ОС</t>
  </si>
  <si>
    <t>3104</t>
  </si>
  <si>
    <t>Х</t>
  </si>
  <si>
    <t>Другие изменения вступительного сальдо</t>
  </si>
  <si>
    <t>3108</t>
  </si>
  <si>
    <t>Увеличение капитала - всего,
      в том числе:</t>
  </si>
  <si>
    <t>чистая прибыль</t>
  </si>
  <si>
    <t>переоценка имущества</t>
  </si>
  <si>
    <t>доходы, относящиеся непосредственно на увеличение капитала</t>
  </si>
  <si>
    <t>дополнительный выпуск акций</t>
  </si>
  <si>
    <t>увеличение номинальной стоимости акций</t>
  </si>
  <si>
    <t>реорганизация юридического лица</t>
  </si>
  <si>
    <t>выкуп собственных акций</t>
  </si>
  <si>
    <t>прочее</t>
  </si>
  <si>
    <t>3219</t>
  </si>
  <si>
    <t xml:space="preserve">Уменьшение капитала - всего,
      в том числе: </t>
  </si>
  <si>
    <t>убыток</t>
  </si>
  <si>
    <t>расходы, относящиеся непосредственно на уменьшение капитала</t>
  </si>
  <si>
    <t>уменьшение номинальной стоимости акций</t>
  </si>
  <si>
    <t>уменьшение количества акций</t>
  </si>
  <si>
    <t>дивиденды</t>
  </si>
  <si>
    <t>3229</t>
  </si>
  <si>
    <t>Форма по ОКУД  0710003   с.2</t>
  </si>
  <si>
    <t>Изменение добавочного капитала</t>
  </si>
  <si>
    <t>Изменение резервного капитала</t>
  </si>
  <si>
    <t>Величина капитала на 
31 декабря 2012 г.</t>
  </si>
  <si>
    <t>3200</t>
  </si>
  <si>
    <t>3204</t>
  </si>
  <si>
    <t>3208</t>
  </si>
  <si>
    <t>За 2013 год</t>
  </si>
  <si>
    <t>3319</t>
  </si>
  <si>
    <t>3329</t>
  </si>
  <si>
    <t>Форма по ОКУД  0710003   с.3</t>
  </si>
  <si>
    <t>2. Корректировки в связи с изменением учетной политики и исправлением ошибок</t>
  </si>
  <si>
    <t>На 31 декабря 2012г.</t>
  </si>
  <si>
    <t>за счет чистой прибыли
(убытка)</t>
  </si>
  <si>
    <t>за счет иных факторов</t>
  </si>
  <si>
    <t>Капитал - всего
до корректировок</t>
  </si>
  <si>
    <t>корректировка в связи с:</t>
  </si>
  <si>
    <t>изменением учетной политики</t>
  </si>
  <si>
    <t>исправлением ошибок</t>
  </si>
  <si>
    <t>после корректировок</t>
  </si>
  <si>
    <t>нераспределенная прибыль (непокрытый убыток)
до корректировок</t>
  </si>
  <si>
    <t>добавочный капитал
до корректировок</t>
  </si>
  <si>
    <t>резервный капитал
до корректировок</t>
  </si>
  <si>
    <t>собственные акции, выкупленные у акционеров,
до корректировок</t>
  </si>
  <si>
    <t>3404</t>
  </si>
  <si>
    <t>3414</t>
  </si>
  <si>
    <t>3424</t>
  </si>
  <si>
    <t>3504</t>
  </si>
  <si>
    <t>фонд социальной сферы государственной
до корректировок</t>
  </si>
  <si>
    <t>3405</t>
  </si>
  <si>
    <t>3415</t>
  </si>
  <si>
    <t>3425</t>
  </si>
  <si>
    <t>3505</t>
  </si>
  <si>
    <t>Форма по ОКУД  0710003   с.4</t>
  </si>
  <si>
    <t>3. Чистые активы</t>
  </si>
  <si>
    <t>На 31 декабря 2013г.</t>
  </si>
  <si>
    <t>Чистые активы</t>
  </si>
  <si>
    <t xml:space="preserve"> Отчет  о  движении  денежных средств</t>
  </si>
  <si>
    <t xml:space="preserve">0710004  </t>
  </si>
  <si>
    <t>За отчетный   период</t>
  </si>
  <si>
    <t xml:space="preserve">За аналогичный период предыдущего года </t>
  </si>
  <si>
    <t>Денежные потоки от текущих операций</t>
  </si>
  <si>
    <t>Поступления - всего, 
       в том числе</t>
  </si>
  <si>
    <t>от продажи товаров, продукции, работ и услуг</t>
  </si>
  <si>
    <t>4111</t>
  </si>
  <si>
    <t>арендных платежей, лицензионных платежей, роялти, комиссионных и иных аналогичных платежей</t>
  </si>
  <si>
    <t>4112</t>
  </si>
  <si>
    <t>от перепродажи финансовых вложений</t>
  </si>
  <si>
    <t>4113</t>
  </si>
  <si>
    <t>прочие поступления</t>
  </si>
  <si>
    <t>4119</t>
  </si>
  <si>
    <t>Платежи - всего, 
       в том числе</t>
  </si>
  <si>
    <t>4120</t>
  </si>
  <si>
    <t>поставщикам (подрядчикам) за сырье, материалы, работы, услуги</t>
  </si>
  <si>
    <t>4121</t>
  </si>
  <si>
    <t>в связи с оплатой труда работников</t>
  </si>
  <si>
    <t>4122</t>
  </si>
  <si>
    <t>процентов по долговым обязательствам</t>
  </si>
  <si>
    <t>4123</t>
  </si>
  <si>
    <t>налога на прибыль организаций</t>
  </si>
  <si>
    <t>4124</t>
  </si>
  <si>
    <t>прочие платежи</t>
  </si>
  <si>
    <t>4129</t>
  </si>
  <si>
    <t>Сальдо денежных потоков от текущих операций</t>
  </si>
  <si>
    <t>4100</t>
  </si>
  <si>
    <t>Форма по ОКУД  0710004   с.2</t>
  </si>
  <si>
    <t>Денежные потоки от инвестиционных операций</t>
  </si>
  <si>
    <t>4210</t>
  </si>
  <si>
    <t>от продажи внеоборотных активов (кроме финансовых вложений)</t>
  </si>
  <si>
    <t>4211</t>
  </si>
  <si>
    <t>от продажи акций других организаций (долей участия)</t>
  </si>
  <si>
    <t>4212</t>
  </si>
  <si>
    <t>от возврата предоставленных займов, от продажи долговых ценных бумаг (прав требования денежных средств к другим лицам)</t>
  </si>
  <si>
    <t>4213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</si>
  <si>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</si>
  <si>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4214</t>
  </si>
  <si>
    <t>от продажи поисковых активов</t>
  </si>
  <si>
    <t>4215</t>
  </si>
  <si>
    <t>4219</t>
  </si>
  <si>
    <t>4220</t>
  </si>
  <si>
    <t>в связи с приобретением, созданием, модернизацией, реконструкцией и подготовкой к использованию внеоборотных активов</t>
  </si>
  <si>
    <t>4221</t>
  </si>
  <si>
    <t>в связи с приобретением акций других организаций (долей участия)</t>
  </si>
  <si>
    <t>4222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</si>
  <si>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</si>
  <si>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4223</t>
  </si>
  <si>
    <t>процентов по долговым обязательствам, включаемым в стоимость инвестиционного актива</t>
  </si>
  <si>
    <t>4224</t>
  </si>
  <si>
    <t>на создание/покупку поисковых активов</t>
  </si>
  <si>
    <t>4225</t>
  </si>
  <si>
    <t>4229</t>
  </si>
  <si>
    <t>Сальдо денежных потоков от инвестиционных операций</t>
  </si>
  <si>
    <t>4200</t>
  </si>
  <si>
    <t>Денежные потоки от финансовых операций</t>
  </si>
  <si>
    <t>4310</t>
  </si>
  <si>
    <t>получение кредитов и займов</t>
  </si>
  <si>
    <t>4311</t>
  </si>
  <si>
    <t>денежных вкладов собственников (участников)</t>
  </si>
  <si>
    <t>4312</t>
  </si>
  <si>
    <t>от выпуска акций, увеличения долей участия</t>
  </si>
  <si>
    <t>4313</t>
  </si>
  <si>
    <t>от выпуска облигаций, векселей и других долговых ценных бумаг и др.</t>
  </si>
  <si>
    <t>4314</t>
  </si>
  <si>
    <t>4319</t>
  </si>
  <si>
    <t>Форма по ОКУД  0710004   с.3</t>
  </si>
  <si>
    <t>4320</t>
  </si>
  <si>
    <t>собственникам (участникам) в связи с выкупом у них акций (долей участия) организации или их выходом из состава участников</t>
  </si>
  <si>
    <t>4321</t>
  </si>
  <si>
    <t>на уплату дивидендов и иных платежей по распределению
прибыли в пользу собственников (участников)</t>
  </si>
  <si>
    <t>в связи с погашением (выкупом) векселей и других долговых ценных бумаг, возврат кредитов и займов</t>
  </si>
  <si>
    <t>4323</t>
  </si>
  <si>
    <t>4329</t>
  </si>
  <si>
    <t>Сальдо денежных потоков от финансовых операций</t>
  </si>
  <si>
    <t>4300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</si>
  <si>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</si>
  <si>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</si>
  <si>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4450</t>
  </si>
  <si>
    <t>Остаток денежных средств и денежных эквивалентов на конец отчетного периода</t>
  </si>
  <si>
    <t>4500</t>
  </si>
  <si>
    <t>Величина влияния изменений курса иностранной валюты по отношению к рублю</t>
  </si>
  <si>
    <t>4490</t>
  </si>
  <si>
    <t>Прочие</t>
  </si>
  <si>
    <t>ПОЯСНЕНИЯ К БУХГАЛТЕРСКОМУ БАЛАНСУ И ОТЧЕТУ О ФИНАНСОВЫХ РЕЗУЛЬТАТАХ</t>
  </si>
  <si>
    <t>0710005    с.1</t>
  </si>
  <si>
    <t>1. Нематериальные активы и расходы на научно-исследовательские, опытно-конструкторские и технологические работы (НИОКР)</t>
  </si>
  <si>
    <t>1.1 Наличие и движение нематериальных активов</t>
  </si>
  <si>
    <t>Код  строки</t>
  </si>
  <si>
    <t>накопленная амортизация и убытки от обесценения</t>
  </si>
  <si>
    <t>поступило</t>
  </si>
  <si>
    <t>выбыло</t>
  </si>
  <si>
    <t>начислено амортизации</t>
  </si>
  <si>
    <t>убыток от обесценения</t>
  </si>
  <si>
    <t>переоценка</t>
  </si>
  <si>
    <t>Нематериальные активы - всего</t>
  </si>
  <si>
    <t xml:space="preserve">в том числе: </t>
  </si>
  <si>
    <t>Объекты интеллектуальной собственности (исключительные права на результаты интеллектуальной собственности)</t>
  </si>
  <si>
    <t>права на изобретения, промышленные образцы, полезные модели</t>
  </si>
  <si>
    <t>за  2010г.</t>
  </si>
  <si>
    <t>права на программы ЭВМ, базы данных</t>
  </si>
  <si>
    <t>права на топологии интегральных схем</t>
  </si>
  <si>
    <t>права на товарный знак, знак обслуживания, наименование места происхождения товаров</t>
  </si>
  <si>
    <t>права на селекционные достижения</t>
  </si>
  <si>
    <t>Деловая репутация</t>
  </si>
  <si>
    <t>1.2  Первоначальная стоимость нематериальных активов, созданных самой организацией</t>
  </si>
  <si>
    <t>на 31 декабря 2013 г.</t>
  </si>
  <si>
    <t>на  31 декабря 2012 г.</t>
  </si>
  <si>
    <t>Всего</t>
  </si>
  <si>
    <t>0710005   с.2</t>
  </si>
  <si>
    <t>1.3 Нематериальные активы с полностью погашенной стоимостью</t>
  </si>
  <si>
    <t>на 31 декабря 2012 г.</t>
  </si>
  <si>
    <t>1.4 Наличие и движение результатов НИОКР</t>
  </si>
  <si>
    <t>часть стоимости, 
списанной на расходы</t>
  </si>
  <si>
    <t>НИОКР - всего</t>
  </si>
  <si>
    <t>0710005   с.3</t>
  </si>
  <si>
    <t>1.5 Незаконченные и неоформленные НИОКР и незаконченные операции по приобретению нематериальных активов</t>
  </si>
  <si>
    <t>Затраты за период</t>
  </si>
  <si>
    <t>Списано затрат как не давших положительного результата</t>
  </si>
  <si>
    <t>Принято к учету в качестве нематериальных активов или НИОКР</t>
  </si>
  <si>
    <t>Затраты по незаконченным исследованиям и разработкам - всего</t>
  </si>
  <si>
    <t>Незаконченные операции по приобретению нематериальных активов - всего</t>
  </si>
  <si>
    <t>0710005   с.6</t>
  </si>
  <si>
    <t>2.4 Иное использование объектов основных средств</t>
  </si>
  <si>
    <t>на  31 декабря 2013г.</t>
  </si>
  <si>
    <t>на  31 декабря 2012г.</t>
  </si>
  <si>
    <t xml:space="preserve">Переданные в аренду основные средства, числящиеся на балансе    </t>
  </si>
  <si>
    <t xml:space="preserve">Переданные в аренду основные средства, числящиеся за балансом    </t>
  </si>
  <si>
    <t xml:space="preserve">Полученные в аренду основные средства, числящиеся на балансе    </t>
  </si>
  <si>
    <t xml:space="preserve">Полученные в аренду основные средства, числящиеся за балансом    </t>
  </si>
  <si>
    <t xml:space="preserve">Объекты недвижимости, принятые в эксплуатацию и фактически используемые, находящиеся в процессе государственной регистрации  </t>
  </si>
  <si>
    <t xml:space="preserve">Основные средства, переведенные на консервацию </t>
  </si>
  <si>
    <t xml:space="preserve">Иное использование основных средств (залог и др.)     </t>
  </si>
  <si>
    <t xml:space="preserve">  в том числе:</t>
  </si>
  <si>
    <t>основные средства, переданные в залог</t>
  </si>
  <si>
    <t>0710005   с.8</t>
  </si>
  <si>
    <t>3.2  Иное использование финансовых вложений</t>
  </si>
  <si>
    <t>Долгосрочные финансовые вложения, находящиеся в залоге, - всего</t>
  </si>
  <si>
    <t xml:space="preserve"> в том числе:  </t>
  </si>
  <si>
    <t>инвестиции</t>
  </si>
  <si>
    <t>прочие долгосрочные финансовые вложения</t>
  </si>
  <si>
    <t xml:space="preserve">прочие  </t>
  </si>
  <si>
    <t>Долгосрочные финансовые вложения, переданные третьим лицам (кроме продажи), - всего</t>
  </si>
  <si>
    <t>Краткосрочные финансовые вложения, находящиеся в залоге, - всего</t>
  </si>
  <si>
    <t>Краткосрочные финансовые вложения, переданные третьим лицам (кроме продажи), - всего</t>
  </si>
  <si>
    <t>4.1 Наличие и движение запасов</t>
  </si>
  <si>
    <t>себесто-имость</t>
  </si>
  <si>
    <t>величина резерва под снижение стоимости</t>
  </si>
  <si>
    <t>балансовая стоимость</t>
  </si>
  <si>
    <t>Поступление и затраты</t>
  </si>
  <si>
    <t>Убытков от снижения стоимости</t>
  </si>
  <si>
    <t>Оборот запасов между их группами (видами)</t>
  </si>
  <si>
    <t>себестоимость</t>
  </si>
  <si>
    <t>резерв под снижение стоимости</t>
  </si>
  <si>
    <t>Запасы - всего</t>
  </si>
  <si>
    <t>животные на выращивании и откорме</t>
  </si>
  <si>
    <t>готовая продукция и товары для перепродажи</t>
  </si>
  <si>
    <t>товары отгруженные</t>
  </si>
  <si>
    <t>0710005   с.9</t>
  </si>
  <si>
    <t>4.2  Запасы в залоге</t>
  </si>
  <si>
    <t>Запасы, не оплаченные на отчетную дату, - всего</t>
  </si>
  <si>
    <t>товары для перепродажи</t>
  </si>
  <si>
    <t>краткосрочные расходы будущих расходов</t>
  </si>
  <si>
    <t>Запасы, находящиеся в залоге по договору, - всего</t>
  </si>
  <si>
    <t>0710005   с.11</t>
  </si>
  <si>
    <t>5.2  Просроченная дебиторская задолженность</t>
  </si>
  <si>
    <t>учтенная по условиям договора</t>
  </si>
  <si>
    <t>Просроченная дебиторская задолженность - всего</t>
  </si>
  <si>
    <t>5.3 Наличие и движение кредиторской задолженности</t>
  </si>
  <si>
    <t>причитающиеся проценты, штрафы и иные начисления</t>
  </si>
  <si>
    <t>Долгосрочная кредиторская задолженность - всего</t>
  </si>
  <si>
    <t>реструктурированная задолженность перед бюджетом и государственными внебюджетными фондами</t>
  </si>
  <si>
    <t>прочие кредиторы</t>
  </si>
  <si>
    <t>Краткосрочная кредиторская задолженность - всего</t>
  </si>
  <si>
    <t>задолженность перед бюджетом</t>
  </si>
  <si>
    <t>задолженность участникам (учредителям) по выплате доходов</t>
  </si>
  <si>
    <t>Кредиторская задолженность - всего</t>
  </si>
  <si>
    <t>0710005   с.12</t>
  </si>
  <si>
    <t>5.4  Просроченная кредиторская задолженность</t>
  </si>
  <si>
    <t>Просроченная кредиторская задолженность - всего</t>
  </si>
  <si>
    <t xml:space="preserve">задолженность участникам (учредителям) по выплате доходов </t>
  </si>
  <si>
    <t>6.  Затраты на производство</t>
  </si>
  <si>
    <t>Материальные затраты</t>
  </si>
  <si>
    <t>Расходы на оплату труда</t>
  </si>
  <si>
    <t>Отчисления на социальные нужды</t>
  </si>
  <si>
    <t>Амортизация</t>
  </si>
  <si>
    <t>Прочие затраты</t>
  </si>
  <si>
    <t>Итого по элементам</t>
  </si>
  <si>
    <t>Изменение остатков</t>
  </si>
  <si>
    <t>Прирост ([ - ]):</t>
  </si>
  <si>
    <t>произведенная готовая продукция</t>
  </si>
  <si>
    <t>др.счета (кроме внутрихоз. оборота по затратам)</t>
  </si>
  <si>
    <t>Уменьшение ([ + ]):</t>
  </si>
  <si>
    <t>продажа готовой продукции</t>
  </si>
  <si>
    <t>продажа покупных товаров для перепродажи</t>
  </si>
  <si>
    <t>продажа товаров отгруженных</t>
  </si>
  <si>
    <t>Изменение остатков незавершенного производства  (прирост [ - ], уменьшение (+))</t>
  </si>
  <si>
    <t>Итого расходы по обычным видам деятельности</t>
  </si>
  <si>
    <t>0710005   с.13</t>
  </si>
  <si>
    <t>7.  Оценочные обязательства</t>
  </si>
  <si>
    <t>Остаток на начало года</t>
  </si>
  <si>
    <t>Начислено</t>
  </si>
  <si>
    <t>Использовано</t>
  </si>
  <si>
    <t>Восстановлено</t>
  </si>
  <si>
    <t>Остаток на конец периода</t>
  </si>
  <si>
    <t>Оценочные обязательства - всего</t>
  </si>
  <si>
    <t>обременительные договоры</t>
  </si>
  <si>
    <t>обязательства предстоящей реструктуризации деятельности организации</t>
  </si>
  <si>
    <t>выданные гарантийные обязательства</t>
  </si>
  <si>
    <t>судебные разбирательства</t>
  </si>
  <si>
    <t>прочие оценочные обязательства</t>
  </si>
  <si>
    <t>обязательство выплате вознаграждений по итогам работы за год</t>
  </si>
  <si>
    <t>обязательство по оплате отпусков</t>
  </si>
  <si>
    <t>в т.ч. со сроком погашения до 1 года</t>
  </si>
  <si>
    <t>8.  Обеспечения обязательств</t>
  </si>
  <si>
    <t>Обеспечения обязательств полученные - всего</t>
  </si>
  <si>
    <t>векселя</t>
  </si>
  <si>
    <t>Имущество, находящееся в залоге</t>
  </si>
  <si>
    <t>из него:</t>
  </si>
  <si>
    <t>объекты основных средств</t>
  </si>
  <si>
    <t>ценные бумаги и иные фин. вложения</t>
  </si>
  <si>
    <t>Обеспечения обязательств выданные - всего</t>
  </si>
  <si>
    <t>Имущество, переданное в залог</t>
  </si>
  <si>
    <t>0710005  с.14</t>
  </si>
  <si>
    <t>9.  Государственная помощь</t>
  </si>
  <si>
    <t xml:space="preserve">Получено </t>
  </si>
  <si>
    <t xml:space="preserve">Возвращено   </t>
  </si>
  <si>
    <t>На конец года</t>
  </si>
  <si>
    <t>Получено</t>
  </si>
  <si>
    <t>Возвращено</t>
  </si>
  <si>
    <t>Получено бюджетных средств - всего</t>
  </si>
  <si>
    <t>на текущие расходы</t>
  </si>
  <si>
    <t>на вложения во внеоборотные активы</t>
  </si>
  <si>
    <t>Бюджетные кредиты - всего</t>
  </si>
  <si>
    <t>на покрытие убытков / погашение задолженности</t>
  </si>
  <si>
    <t>на прочие нужды</t>
  </si>
  <si>
    <t>0710005  с.15</t>
  </si>
  <si>
    <t>10. Наличие и движение поисковых активов</t>
  </si>
  <si>
    <t>убыток  от обесценения</t>
  </si>
  <si>
    <t>лицензии</t>
  </si>
  <si>
    <t>0710005  с.16</t>
  </si>
  <si>
    <t>11. Поисковые затраты, признаваемые внеоборотными активами</t>
  </si>
  <si>
    <t>принято к учету в качестве МПА или НМПА</t>
  </si>
  <si>
    <t>Поисковые затраты, учетенные в составе нематериальных поисковых активов</t>
  </si>
  <si>
    <t>Поисковые затраты, учетенные в составе материальных поисковых активов</t>
  </si>
  <si>
    <t>за 2014 год</t>
  </si>
  <si>
    <t>31 / 12 / 2014</t>
  </si>
  <si>
    <t>Величина капитала на 
31 декабря 2013 г.</t>
  </si>
  <si>
    <t>За 2014 год</t>
  </si>
  <si>
    <t>Величина капитала на 
31 декабря 2014г.</t>
  </si>
  <si>
    <t>Изменения капитала за 2013г.</t>
  </si>
  <si>
    <t>На 31 декабря 2014г.</t>
  </si>
  <si>
    <t xml:space="preserve">                               за 2014 год</t>
  </si>
  <si>
    <t>на 31 декабря 2014 г.</t>
  </si>
  <si>
    <t>на  31 декабря 2013 г.</t>
  </si>
  <si>
    <t>на  31 декабря 2014г.</t>
  </si>
  <si>
    <t>за  2013 г.</t>
  </si>
  <si>
    <t>на  31 декабря 2014 года</t>
  </si>
  <si>
    <t>На 31.12.2014г.</t>
  </si>
  <si>
    <t xml:space="preserve">                       за 2014 год</t>
  </si>
  <si>
    <t>за  
2014 год</t>
  </si>
  <si>
    <t>за  
2013 год</t>
  </si>
  <si>
    <t>выбыло (погашено)</t>
  </si>
  <si>
    <t>Начислено процентов (включая доведение первоначальной стоимости до номинальной)</t>
  </si>
  <si>
    <t>займы, предоставленные организациями на срок более 12 мес.</t>
  </si>
  <si>
    <t>займы предоставленные организациями на срок менее 12 мес.</t>
  </si>
  <si>
    <t>2.1</t>
  </si>
  <si>
    <t xml:space="preserve">
П-37</t>
  </si>
  <si>
    <t xml:space="preserve">
в т.ч. текущая часть</t>
  </si>
  <si>
    <t>Текущая часть долгосрочных финансовых вложений</t>
  </si>
  <si>
    <t xml:space="preserve"> 8903019871</t>
  </si>
  <si>
    <t xml:space="preserve"> 11.10.2</t>
  </si>
  <si>
    <t xml:space="preserve"> 65/16</t>
  </si>
  <si>
    <t xml:space="preserve"> 629730 Россия, Ямало-Ненецкий АО, г.Надым, ул. Зверева 1</t>
  </si>
  <si>
    <t>продажа газа</t>
  </si>
  <si>
    <t>услуги заказчика-застройщика</t>
  </si>
  <si>
    <t>продажа других работ и услуг</t>
  </si>
  <si>
    <t>продажа прочих товаров (торгово-закупочная деятельность)</t>
  </si>
  <si>
    <t>предоставление имущества в аренду</t>
  </si>
  <si>
    <t>реализация электрической энергии</t>
  </si>
  <si>
    <t>водоснабжение-водоотведение</t>
  </si>
  <si>
    <r>
      <t xml:space="preserve">Организация       </t>
    </r>
    <r>
      <rPr>
        <b/>
        <sz val="8.5"/>
        <rFont val="MS Sans Serif"/>
        <family val="2"/>
      </rPr>
      <t xml:space="preserve"> ООО "Газпром добыча Надым"</t>
    </r>
  </si>
  <si>
    <r>
      <t xml:space="preserve">Вид экономической деятельности </t>
    </r>
    <r>
      <rPr>
        <b/>
        <sz val="8.5"/>
        <rFont val="MS Sans Serif"/>
        <family val="2"/>
      </rPr>
      <t xml:space="preserve"> добыча природного газа и газового конденсата</t>
    </r>
  </si>
  <si>
    <r>
      <t xml:space="preserve">Единица измерения: </t>
    </r>
    <r>
      <rPr>
        <b/>
        <sz val="8.5"/>
        <rFont val="MS Sans Serif"/>
        <family val="2"/>
      </rPr>
      <t>тыс.руб.</t>
    </r>
  </si>
  <si>
    <r>
      <t xml:space="preserve">Организация      </t>
    </r>
    <r>
      <rPr>
        <b/>
        <sz val="8.5"/>
        <rFont val="MS Sans Serif"/>
        <family val="2"/>
      </rPr>
      <t xml:space="preserve">  ООО "Газпром добыча Надым"</t>
    </r>
  </si>
  <si>
    <t>Общество с ограниченной ответственностью / частная</t>
  </si>
  <si>
    <r>
      <t>Единица измерения:</t>
    </r>
    <r>
      <rPr>
        <b/>
        <sz val="8.5"/>
        <rFont val="MS Sans Serif"/>
        <family val="2"/>
      </rPr>
      <t xml:space="preserve"> тыс.руб.</t>
    </r>
  </si>
  <si>
    <r>
      <t xml:space="preserve">Организация        </t>
    </r>
    <r>
      <rPr>
        <b/>
        <sz val="8.5"/>
        <rFont val="MS Sans Serif"/>
        <family val="2"/>
      </rPr>
      <t>ООО "Газпром добыча Надым"</t>
    </r>
  </si>
  <si>
    <r>
      <t xml:space="preserve">Вид экономической деятельности  </t>
    </r>
    <r>
      <rPr>
        <b/>
        <sz val="8.5"/>
        <rFont val="MS Sans Serif"/>
        <family val="2"/>
      </rPr>
      <t>добыча природного газа и газового конденсата</t>
    </r>
  </si>
  <si>
    <r>
      <t xml:space="preserve">Организация   </t>
    </r>
    <r>
      <rPr>
        <b/>
        <sz val="8.5"/>
        <rFont val="MS Sans Serif"/>
        <family val="2"/>
      </rPr>
      <t>ООО "Газпром добыча Надым"</t>
    </r>
  </si>
  <si>
    <t xml:space="preserve"> 153 761</t>
  </si>
  <si>
    <t xml:space="preserve">
П-23</t>
  </si>
  <si>
    <t xml:space="preserve">
П-40</t>
  </si>
  <si>
    <t>1.4; 1.5;
П-9;27</t>
  </si>
  <si>
    <t>10; 11
П-10</t>
  </si>
  <si>
    <t>10;11 
П-11</t>
  </si>
  <si>
    <t>2;
П-12;29</t>
  </si>
  <si>
    <t>2.2;
П-30</t>
  </si>
  <si>
    <t>3;
П-13;31</t>
  </si>
  <si>
    <t xml:space="preserve">
П-22</t>
  </si>
  <si>
    <t xml:space="preserve">
П-34</t>
  </si>
  <si>
    <t>5.1,5.2; 
П-18;35</t>
  </si>
  <si>
    <t>3</t>
  </si>
  <si>
    <t xml:space="preserve"> 
П-19;45</t>
  </si>
  <si>
    <t xml:space="preserve">
П-20;36</t>
  </si>
  <si>
    <t xml:space="preserve">
П-17;33</t>
  </si>
  <si>
    <t>7;
П-21;47</t>
  </si>
  <si>
    <t>5.3,5.4
П-41</t>
  </si>
  <si>
    <t>1.1,1.2, 1.3, 1.5; 
П-8;27</t>
  </si>
  <si>
    <t xml:space="preserve">
П-14; 17; 33</t>
  </si>
  <si>
    <t>4.1; 
П-15; 16; 32</t>
  </si>
  <si>
    <t>П-24</t>
  </si>
  <si>
    <t>П-42</t>
  </si>
  <si>
    <t xml:space="preserve">
П-23; 43</t>
  </si>
  <si>
    <t xml:space="preserve">
П-24; 43</t>
  </si>
  <si>
    <t>1191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</si>
</sst>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\ ###\ ###;\(#\ ###\ ###\);\-"/>
    <numFmt numFmtId="170" formatCode="#,###;\(#,###\);\-"/>
    <numFmt numFmtId="171" formatCode="#,##0;\(#,##0\)"/>
    <numFmt numFmtId="172" formatCode="#,###\-;\(#,###\-\)"/>
    <numFmt numFmtId="173" formatCode="#\ ##\#\ ###\-;\(#\ ###\ ###\-\)"/>
    <numFmt numFmtId="174" formatCode="#,##0;[Red]\(#,##0\)"/>
    <numFmt numFmtId="175" formatCode="#\ ###\ ###\ ###;\(#\ ###\ ###\ ###\);\-"/>
    <numFmt numFmtId="176" formatCode="0.00;0"/>
    <numFmt numFmtId="177" formatCode="_-* #,##0.00_р_._-;\-* #,##0.00_р_._-;_-* \-??_р_._-;_-@_-"/>
    <numFmt numFmtId="178" formatCode="000"/>
    <numFmt numFmtId="179" formatCode="_-* #,##0_р_._-;\-* #,##0_р_._-;_-* \-??_р_._-;_-@_-"/>
    <numFmt numFmtId="180" formatCode="#,##0_ ;\-#,##0\ "/>
    <numFmt numFmtId="181" formatCode="#,##0_);\(#,##0\);0_)"/>
    <numFmt numFmtId="182" formatCode="_-* #,##0_'_-;\-* #,##0_'_-;_-* &quot;-&quot;_'_-;_-@_-"/>
    <numFmt numFmtId="183" formatCode="0.0_)"/>
    <numFmt numFmtId="184" formatCode="#,##0;\-#,##0;&quot;-&quot;"/>
    <numFmt numFmtId="185" formatCode="_(* #,##0_);_(* \(#,##0\);_(* &quot;-&quot;_);_(@_)"/>
    <numFmt numFmtId="186" formatCode="0000"/>
    <numFmt numFmtId="187" formatCode="_-* #,##0\ _р_._-;\-* #,##0\ _р_._-;_-* &quot;-&quot;\ _р_._-;_-@_-"/>
    <numFmt numFmtId="188" formatCode="_(&quot;$&quot;* #,##0_);_(&quot;$&quot;* \(#,##0\);_(&quot;$&quot;* &quot;-&quot;_);_(@_)"/>
    <numFmt numFmtId="189" formatCode="_(* #,##0.00_);_(* \(#,##0.00\);_(* &quot;-&quot;??_);_(@_)"/>
    <numFmt numFmtId="190" formatCode="General_)"/>
    <numFmt numFmtId="191" formatCode="_([$€]* #,##0.00_);_([$€]* \(#,##0.00\);_([$€]* &quot;-&quot;??_);_(@_)"/>
    <numFmt numFmtId="192" formatCode="#,###"/>
    <numFmt numFmtId="193" formatCode="#,##0.0_);\(#,##0.0\);;\ \ @"/>
    <numFmt numFmtId="194" formatCode="#\.##\.##0"/>
    <numFmt numFmtId="195" formatCode="#\.##\.####"/>
    <numFmt numFmtId="196" formatCode="#\.##\.###"/>
    <numFmt numFmtId="197" formatCode="0000000"/>
    <numFmt numFmtId="198" formatCode="###\ ###\ ###\ ###\ ##0.00"/>
    <numFmt numFmtId="199" formatCode="_-* #,##0\ _d_._-;\-* #,##0\ _d_._-;_-* &quot;-&quot;\ _d_._-;_-@_-"/>
    <numFmt numFmtId="200" formatCode="_-* #,##0.00\ _d_._-;\-* #,##0.00\ _d_._-;_-* &quot;-&quot;??\ _d_._-;_-@_-"/>
    <numFmt numFmtId="201" formatCode="\G\e\w\i\c\h\t\ 0\ %"/>
    <numFmt numFmtId="202" formatCode="0.00\ %;[Red]\ \ \-0.00\ %"/>
    <numFmt numFmtId="203" formatCode="\G\e\w\i\c\h\t\ \V\e\r\t\r\a\g\s\p\a\r\t\n\e\r\ 0\ %"/>
    <numFmt numFmtId="204" formatCode="_(&quot;$&quot;* #,##0.00_);_(&quot;$&quot;* \(#,##0.00\);_(&quot;$&quot;* &quot;-&quot;??_);_(@_)"/>
    <numFmt numFmtId="205" formatCode="&quot;$&quot;#,##0_);[Red]\(&quot;$&quot;#,##0\)"/>
    <numFmt numFmtId="206" formatCode="&quot;$&quot;#,##0.00_);[Red]\(&quot;$&quot;#,##0.00\)"/>
    <numFmt numFmtId="207" formatCode="_-* #,##0.00\ _р_._-;\-* #,##0.00\ _р_._-;_-* &quot;-&quot;??\ _р_._-;_-@_-"/>
    <numFmt numFmtId="208" formatCode="_-* #,##0_р_._-;\-* #,##0_р_._-;_-* &quot;-&quot;??_р_._-;_-@_-"/>
    <numFmt numFmtId="209" formatCode="_-* #,##0_р_._-;\-* #,##0_р_._-;_-* \-_р_._-;_-@_-"/>
    <numFmt numFmtId="210" formatCode="0.00;0;"/>
  </numFmts>
  <fonts count="108">
    <font>
      <sz val="10"/>
      <name val="Arial Cyr"/>
      <family val="0"/>
    </font>
    <font>
      <sz val="8.5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8.5"/>
      <color indexed="10"/>
      <name val="MS Sans Serif"/>
      <family val="2"/>
    </font>
    <font>
      <sz val="1"/>
      <name val="MS Sans Serif"/>
      <family val="2"/>
    </font>
    <font>
      <sz val="10"/>
      <name val="Helv"/>
      <family val="2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Times New Roman CYR"/>
      <family val="1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u val="single"/>
      <sz val="6.05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sz val="8.5"/>
      <name val="MS Sans Serif"/>
      <family val="2"/>
    </font>
    <font>
      <sz val="4"/>
      <name val="MS Sans Serif"/>
      <family val="2"/>
    </font>
    <font>
      <sz val="6"/>
      <name val="MS Sans Serif"/>
      <family val="2"/>
    </font>
    <font>
      <sz val="9"/>
      <name val="MS Sans Serif"/>
      <family val="2"/>
    </font>
    <font>
      <sz val="8.5"/>
      <color indexed="22"/>
      <name val="MS Sans Serif"/>
      <family val="2"/>
    </font>
    <font>
      <sz val="12"/>
      <name val="Times New Roman"/>
      <family val="1"/>
    </font>
    <font>
      <sz val="1"/>
      <color indexed="10"/>
      <name val="MS Sans Serif"/>
      <family val="2"/>
    </font>
    <font>
      <sz val="8.5"/>
      <color indexed="9"/>
      <name val="MS Sans Serif"/>
      <family val="2"/>
    </font>
    <font>
      <b/>
      <sz val="14"/>
      <name val="MS Sans Serif"/>
      <family val="2"/>
    </font>
    <font>
      <sz val="12"/>
      <color indexed="10"/>
      <name val="Times New Roman"/>
      <family val="1"/>
    </font>
    <font>
      <sz val="10"/>
      <name val="Times New Roman"/>
      <family val="1"/>
    </font>
    <font>
      <sz val="12"/>
      <name val="MS Sans Serif"/>
      <family val="2"/>
    </font>
    <font>
      <sz val="12"/>
      <color indexed="22"/>
      <name val="MS Sans Serif"/>
      <family val="2"/>
    </font>
    <font>
      <sz val="10"/>
      <color indexed="22"/>
      <name val="MS Sans Serif"/>
      <family val="2"/>
    </font>
    <font>
      <sz val="12"/>
      <color indexed="10"/>
      <name val="MS Sans Serif"/>
      <family val="2"/>
    </font>
    <font>
      <sz val="11"/>
      <name val="Calibri"/>
      <family val="2"/>
    </font>
    <font>
      <sz val="14"/>
      <name val="MS Sans Serif"/>
      <family val="2"/>
    </font>
    <font>
      <sz val="12"/>
      <color indexed="47"/>
      <name val="MS Sans Serif"/>
      <family val="2"/>
    </font>
    <font>
      <sz val="12"/>
      <color indexed="47"/>
      <name val="Times New Roman"/>
      <family val="1"/>
    </font>
    <font>
      <sz val="13.5"/>
      <name val="MS Sans Serif"/>
      <family val="2"/>
    </font>
    <font>
      <sz val="12"/>
      <color indexed="8"/>
      <name val="MS Sans Serif"/>
      <family val="2"/>
    </font>
    <font>
      <sz val="10"/>
      <color indexed="8"/>
      <name val="Arial"/>
      <family val="2"/>
    </font>
    <font>
      <b/>
      <sz val="4"/>
      <name val="MS Sans Serif"/>
      <family val="2"/>
    </font>
    <font>
      <b/>
      <sz val="12"/>
      <color indexed="47"/>
      <name val="MS Sans Serif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9"/>
      <name val="MS Sans Serif"/>
      <family val="2"/>
    </font>
    <font>
      <b/>
      <sz val="13"/>
      <name val="MS Sans Serif"/>
      <family val="2"/>
    </font>
    <font>
      <sz val="11"/>
      <name val="MS Sans Serif"/>
      <family val="2"/>
    </font>
    <font>
      <sz val="11"/>
      <color indexed="8"/>
      <name val="MS Sans Serif"/>
      <family val="2"/>
    </font>
    <font>
      <b/>
      <sz val="8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7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4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6" fontId="0" fillId="0" borderId="0">
      <alignment horizontal="center"/>
      <protection/>
    </xf>
    <xf numFmtId="0" fontId="91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1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1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1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1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1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1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1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1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1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1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2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92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92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2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92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92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5" borderId="0" applyNumberFormat="0" applyBorder="0" applyAlignment="0" applyProtection="0"/>
    <xf numFmtId="0" fontId="9" fillId="3" borderId="0" applyNumberFormat="0" applyBorder="0" applyAlignment="0" applyProtection="0"/>
    <xf numFmtId="0" fontId="9" fillId="38" borderId="0" applyNumberFormat="0" applyBorder="0" applyAlignment="0" applyProtection="0"/>
    <xf numFmtId="0" fontId="10" fillId="5" borderId="0" applyNumberFormat="0" applyBorder="0" applyAlignment="0" applyProtection="0"/>
    <xf numFmtId="0" fontId="10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19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9" fillId="3" borderId="0" applyNumberFormat="0" applyBorder="0" applyAlignment="0" applyProtection="0"/>
    <xf numFmtId="0" fontId="9" fillId="43" borderId="0" applyNumberFormat="0" applyBorder="0" applyAlignment="0" applyProtection="0"/>
    <xf numFmtId="0" fontId="10" fillId="38" borderId="0" applyNumberFormat="0" applyBorder="0" applyAlignment="0" applyProtection="0"/>
    <xf numFmtId="0" fontId="10" fillId="37" borderId="0" applyNumberFormat="0" applyBorder="0" applyAlignment="0" applyProtection="0"/>
    <xf numFmtId="0" fontId="9" fillId="11" borderId="0" applyNumberFormat="0" applyBorder="0" applyAlignment="0" applyProtection="0"/>
    <xf numFmtId="0" fontId="9" fillId="44" borderId="0" applyNumberFormat="0" applyBorder="0" applyAlignment="0" applyProtection="0"/>
    <xf numFmtId="0" fontId="10" fillId="37" borderId="0" applyNumberFormat="0" applyBorder="0" applyAlignment="0" applyProtection="0"/>
    <xf numFmtId="0" fontId="10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13" borderId="0" applyNumberFormat="0" applyBorder="0" applyAlignment="0" applyProtection="0"/>
    <xf numFmtId="0" fontId="10" fillId="23" borderId="0" applyNumberFormat="0" applyBorder="0" applyAlignment="0" applyProtection="0"/>
    <xf numFmtId="0" fontId="11" fillId="46" borderId="0" applyNumberFormat="0" applyBorder="0" applyAlignment="0" applyProtection="0"/>
    <xf numFmtId="0" fontId="12" fillId="47" borderId="1" applyNumberFormat="0" applyAlignment="0" applyProtection="0"/>
    <xf numFmtId="0" fontId="13" fillId="42" borderId="2" applyNumberFormat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9" fillId="19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9" fillId="13" borderId="1" applyNumberFormat="0" applyAlignment="0" applyProtection="0"/>
    <xf numFmtId="0" fontId="20" fillId="0" borderId="6" applyNumberFormat="0" applyFill="0" applyAlignment="0" applyProtection="0"/>
    <xf numFmtId="0" fontId="20" fillId="13" borderId="0" applyNumberFormat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0" fillId="46" borderId="1" applyNumberFormat="0" applyAlignment="0" applyProtection="0"/>
    <xf numFmtId="0" fontId="0" fillId="46" borderId="1" applyNumberFormat="0" applyAlignment="0" applyProtection="0"/>
    <xf numFmtId="0" fontId="21" fillId="47" borderId="7" applyNumberFormat="0" applyAlignment="0" applyProtection="0"/>
    <xf numFmtId="0" fontId="22" fillId="51" borderId="1" applyNumberFormat="0" applyProtection="0">
      <alignment vertical="center"/>
    </xf>
    <xf numFmtId="0" fontId="23" fillId="51" borderId="1" applyNumberFormat="0" applyProtection="0">
      <alignment vertical="center"/>
    </xf>
    <xf numFmtId="0" fontId="22" fillId="51" borderId="1" applyNumberFormat="0" applyProtection="0">
      <alignment horizontal="left" vertical="center" indent="1"/>
    </xf>
    <xf numFmtId="0" fontId="24" fillId="51" borderId="8" applyNumberFormat="0" applyProtection="0">
      <alignment horizontal="left" vertical="top" indent="1"/>
    </xf>
    <xf numFmtId="0" fontId="22" fillId="31" borderId="1" applyNumberFormat="0" applyProtection="0">
      <alignment horizontal="left" vertical="center" indent="1"/>
    </xf>
    <xf numFmtId="0" fontId="22" fillId="5" borderId="1" applyNumberFormat="0" applyProtection="0">
      <alignment horizontal="right" vertical="center"/>
    </xf>
    <xf numFmtId="0" fontId="22" fillId="52" borderId="1" applyNumberFormat="0" applyProtection="0">
      <alignment horizontal="right" vertical="center"/>
    </xf>
    <xf numFmtId="0" fontId="22" fillId="53" borderId="9" applyNumberFormat="0" applyProtection="0">
      <alignment horizontal="right" vertical="center"/>
    </xf>
    <xf numFmtId="0" fontId="22" fillId="23" borderId="1" applyNumberFormat="0" applyProtection="0">
      <alignment horizontal="right" vertical="center"/>
    </xf>
    <xf numFmtId="0" fontId="22" fillId="33" borderId="1" applyNumberFormat="0" applyProtection="0">
      <alignment horizontal="right" vertical="center"/>
    </xf>
    <xf numFmtId="0" fontId="22" fillId="45" borderId="1" applyNumberFormat="0" applyProtection="0">
      <alignment horizontal="right" vertical="center"/>
    </xf>
    <xf numFmtId="0" fontId="22" fillId="39" borderId="1" applyNumberFormat="0" applyProtection="0">
      <alignment horizontal="right" vertical="center"/>
    </xf>
    <xf numFmtId="0" fontId="22" fillId="41" borderId="1" applyNumberFormat="0" applyProtection="0">
      <alignment horizontal="right" vertical="center"/>
    </xf>
    <xf numFmtId="0" fontId="22" fillId="19" borderId="1" applyNumberFormat="0" applyProtection="0">
      <alignment horizontal="right" vertical="center"/>
    </xf>
    <xf numFmtId="0" fontId="22" fillId="54" borderId="9" applyNumberFormat="0" applyProtection="0">
      <alignment horizontal="left" vertical="center" indent="1"/>
    </xf>
    <xf numFmtId="0" fontId="25" fillId="44" borderId="9" applyNumberFormat="0" applyProtection="0">
      <alignment horizontal="left" vertical="center" indent="1"/>
    </xf>
    <xf numFmtId="0" fontId="25" fillId="44" borderId="9" applyNumberFormat="0" applyProtection="0">
      <alignment horizontal="left" vertical="center" indent="1"/>
    </xf>
    <xf numFmtId="0" fontId="22" fillId="38" borderId="1" applyNumberFormat="0" applyProtection="0">
      <alignment horizontal="right" vertical="center"/>
    </xf>
    <xf numFmtId="0" fontId="22" fillId="11" borderId="9" applyNumberFormat="0" applyProtection="0">
      <alignment horizontal="left" vertical="center" indent="1"/>
    </xf>
    <xf numFmtId="0" fontId="22" fillId="38" borderId="9" applyNumberFormat="0" applyProtection="0">
      <alignment horizontal="left" vertical="center" indent="1"/>
    </xf>
    <xf numFmtId="0" fontId="22" fillId="36" borderId="1" applyNumberFormat="0" applyProtection="0">
      <alignment horizontal="left" vertical="center" indent="1"/>
    </xf>
    <xf numFmtId="0" fontId="22" fillId="44" borderId="8" applyNumberFormat="0" applyProtection="0">
      <alignment horizontal="left" vertical="top" indent="1"/>
    </xf>
    <xf numFmtId="0" fontId="22" fillId="44" borderId="8" applyNumberFormat="0" applyProtection="0">
      <alignment horizontal="left" vertical="top" indent="1"/>
    </xf>
    <xf numFmtId="0" fontId="22" fillId="55" borderId="1" applyNumberFormat="0" applyProtection="0">
      <alignment horizontal="left" vertical="center" indent="1"/>
    </xf>
    <xf numFmtId="0" fontId="22" fillId="38" borderId="8" applyNumberFormat="0" applyProtection="0">
      <alignment horizontal="left" vertical="top" indent="1"/>
    </xf>
    <xf numFmtId="0" fontId="22" fillId="38" borderId="8" applyNumberFormat="0" applyProtection="0">
      <alignment horizontal="left" vertical="top" indent="1"/>
    </xf>
    <xf numFmtId="0" fontId="22" fillId="15" borderId="1" applyNumberFormat="0" applyProtection="0">
      <alignment horizontal="left" vertical="center" indent="1"/>
    </xf>
    <xf numFmtId="0" fontId="22" fillId="15" borderId="8" applyNumberFormat="0" applyProtection="0">
      <alignment horizontal="left" vertical="top" indent="1"/>
    </xf>
    <xf numFmtId="0" fontId="22" fillId="15" borderId="8" applyNumberFormat="0" applyProtection="0">
      <alignment horizontal="left" vertical="top" indent="1"/>
    </xf>
    <xf numFmtId="0" fontId="22" fillId="11" borderId="1" applyNumberFormat="0" applyProtection="0">
      <alignment horizontal="left" vertical="center" indent="1"/>
    </xf>
    <xf numFmtId="0" fontId="22" fillId="11" borderId="8" applyNumberFormat="0" applyProtection="0">
      <alignment horizontal="left" vertical="top" indent="1"/>
    </xf>
    <xf numFmtId="0" fontId="22" fillId="11" borderId="8" applyNumberFormat="0" applyProtection="0">
      <alignment horizontal="left" vertical="top" indent="1"/>
    </xf>
    <xf numFmtId="0" fontId="22" fillId="56" borderId="10" applyNumberFormat="0">
      <alignment/>
      <protection locked="0"/>
    </xf>
    <xf numFmtId="0" fontId="22" fillId="56" borderId="10" applyNumberFormat="0">
      <alignment/>
      <protection locked="0"/>
    </xf>
    <xf numFmtId="0" fontId="26" fillId="44" borderId="0" applyBorder="0">
      <alignment/>
      <protection/>
    </xf>
    <xf numFmtId="0" fontId="27" fillId="46" borderId="8" applyNumberFormat="0" applyProtection="0">
      <alignment vertical="center"/>
    </xf>
    <xf numFmtId="0" fontId="23" fillId="46" borderId="9" applyNumberFormat="0" applyProtection="0">
      <alignment vertical="center"/>
    </xf>
    <xf numFmtId="0" fontId="27" fillId="36" borderId="8" applyNumberFormat="0" applyProtection="0">
      <alignment horizontal="left" vertical="center" indent="1"/>
    </xf>
    <xf numFmtId="0" fontId="27" fillId="46" borderId="8" applyNumberFormat="0" applyProtection="0">
      <alignment horizontal="left" vertical="top" indent="1"/>
    </xf>
    <xf numFmtId="0" fontId="22" fillId="0" borderId="1" applyNumberFormat="0" applyProtection="0">
      <alignment horizontal="right" vertical="center"/>
    </xf>
    <xf numFmtId="0" fontId="23" fillId="56" borderId="1" applyNumberFormat="0" applyProtection="0">
      <alignment horizontal="right" vertical="center"/>
    </xf>
    <xf numFmtId="0" fontId="22" fillId="31" borderId="1" applyNumberFormat="0" applyProtection="0">
      <alignment horizontal="left" vertical="center" indent="1"/>
    </xf>
    <xf numFmtId="0" fontId="27" fillId="38" borderId="8" applyNumberFormat="0" applyProtection="0">
      <alignment horizontal="left" vertical="top" indent="1"/>
    </xf>
    <xf numFmtId="0" fontId="28" fillId="47" borderId="9" applyNumberFormat="0" applyProtection="0">
      <alignment horizontal="left" vertical="center" indent="1"/>
    </xf>
    <xf numFmtId="0" fontId="22" fillId="29" borderId="9">
      <alignment/>
      <protection/>
    </xf>
    <xf numFmtId="0" fontId="29" fillId="56" borderId="1" applyNumberFormat="0" applyProtection="0">
      <alignment horizontal="right" vertical="center"/>
    </xf>
    <xf numFmtId="0" fontId="30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92" fillId="57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0" fontId="92" fillId="5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92" fillId="60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92" fillId="61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92" fillId="62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92" fillId="63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93" fillId="64" borderId="12" applyNumberFormat="0" applyAlignment="0" applyProtection="0"/>
    <xf numFmtId="0" fontId="32" fillId="13" borderId="13" applyNumberFormat="0" applyAlignment="0" applyProtection="0"/>
    <xf numFmtId="0" fontId="32" fillId="13" borderId="13" applyNumberFormat="0" applyAlignment="0" applyProtection="0"/>
    <xf numFmtId="0" fontId="32" fillId="13" borderId="13" applyNumberFormat="0" applyAlignment="0" applyProtection="0"/>
    <xf numFmtId="0" fontId="32" fillId="13" borderId="13" applyNumberFormat="0" applyAlignment="0" applyProtection="0"/>
    <xf numFmtId="0" fontId="94" fillId="65" borderId="14" applyNumberFormat="0" applyAlignment="0" applyProtection="0"/>
    <xf numFmtId="0" fontId="21" fillId="36" borderId="7" applyNumberFormat="0" applyAlignment="0" applyProtection="0"/>
    <xf numFmtId="0" fontId="21" fillId="36" borderId="7" applyNumberFormat="0" applyAlignment="0" applyProtection="0"/>
    <xf numFmtId="0" fontId="21" fillId="36" borderId="7" applyNumberFormat="0" applyAlignment="0" applyProtection="0"/>
    <xf numFmtId="0" fontId="21" fillId="36" borderId="7" applyNumberFormat="0" applyAlignment="0" applyProtection="0"/>
    <xf numFmtId="0" fontId="95" fillId="65" borderId="12" applyNumberFormat="0" applyAlignment="0" applyProtection="0"/>
    <xf numFmtId="0" fontId="33" fillId="36" borderId="13" applyNumberFormat="0" applyAlignment="0" applyProtection="0"/>
    <xf numFmtId="0" fontId="33" fillId="36" borderId="13" applyNumberFormat="0" applyAlignment="0" applyProtection="0"/>
    <xf numFmtId="0" fontId="33" fillId="36" borderId="13" applyNumberFormat="0" applyAlignment="0" applyProtection="0"/>
    <xf numFmtId="0" fontId="33" fillId="36" borderId="13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15" applyNumberFormat="0" applyFill="0" applyAlignment="0" applyProtection="0"/>
    <xf numFmtId="0" fontId="97" fillId="0" borderId="16" applyNumberFormat="0" applyFill="0" applyAlignment="0" applyProtection="0"/>
    <xf numFmtId="0" fontId="98" fillId="0" borderId="17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18" applyNumberFormat="0" applyFill="0" applyAlignment="0" applyProtection="0"/>
    <xf numFmtId="0" fontId="100" fillId="66" borderId="19" applyNumberFormat="0" applyAlignment="0" applyProtection="0"/>
    <xf numFmtId="0" fontId="13" fillId="43" borderId="2" applyNumberFormat="0" applyAlignment="0" applyProtection="0"/>
    <xf numFmtId="0" fontId="13" fillId="43" borderId="2" applyNumberFormat="0" applyAlignment="0" applyProtection="0"/>
    <xf numFmtId="0" fontId="13" fillId="43" borderId="2" applyNumberFormat="0" applyAlignment="0" applyProtection="0"/>
    <xf numFmtId="0" fontId="13" fillId="43" borderId="2" applyNumberFormat="0" applyAlignment="0" applyProtection="0"/>
    <xf numFmtId="0" fontId="101" fillId="0" borderId="0" applyNumberFormat="0" applyFill="0" applyBorder="0" applyAlignment="0" applyProtection="0"/>
    <xf numFmtId="0" fontId="102" fillId="67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37" fillId="5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103" fillId="68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04" fillId="0" borderId="0" applyNumberFormat="0" applyFill="0" applyBorder="0" applyAlignment="0" applyProtection="0"/>
    <xf numFmtId="0" fontId="0" fillId="69" borderId="20" applyNumberFormat="0" applyFont="0" applyAlignment="0" applyProtection="0"/>
    <xf numFmtId="0" fontId="0" fillId="46" borderId="21" applyNumberFormat="0" applyAlignment="0" applyProtection="0"/>
    <xf numFmtId="0" fontId="0" fillId="46" borderId="21" applyNumberFormat="0" applyAlignment="0" applyProtection="0"/>
    <xf numFmtId="0" fontId="0" fillId="46" borderId="21" applyNumberFormat="0" applyAlignment="0" applyProtection="0"/>
    <xf numFmtId="0" fontId="0" fillId="46" borderId="21" applyNumberFormat="0" applyAlignment="0" applyProtection="0"/>
    <xf numFmtId="9" fontId="0" fillId="0" borderId="0" applyFont="0" applyFill="0" applyBorder="0" applyAlignment="0" applyProtection="0"/>
    <xf numFmtId="0" fontId="105" fillId="0" borderId="22" applyNumberFormat="0" applyFill="0" applyAlignment="0" applyProtection="0"/>
    <xf numFmtId="0" fontId="7" fillId="0" borderId="0">
      <alignment/>
      <protection/>
    </xf>
    <xf numFmtId="0" fontId="106" fillId="0" borderId="0" applyNumberFormat="0" applyFill="0" applyBorder="0" applyAlignment="0" applyProtection="0"/>
    <xf numFmtId="209" fontId="0" fillId="0" borderId="0" applyFill="0" applyBorder="0" applyAlignment="0" applyProtection="0"/>
    <xf numFmtId="177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0" fontId="107" fillId="70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</cellStyleXfs>
  <cellXfs count="919">
    <xf numFmtId="0" fontId="0" fillId="0" borderId="0" xfId="0" applyAlignment="1">
      <alignment/>
    </xf>
    <xf numFmtId="169" fontId="3" fillId="0" borderId="0" xfId="347" applyNumberFormat="1" applyFont="1" applyFill="1" applyBorder="1" applyAlignment="1">
      <alignment vertical="center" wrapText="1"/>
      <protection/>
    </xf>
    <xf numFmtId="169" fontId="3" fillId="0" borderId="0" xfId="347" applyNumberFormat="1" applyFont="1" applyFill="1" applyBorder="1" applyAlignment="1">
      <alignment horizontal="center" vertical="center" wrapText="1"/>
      <protection/>
    </xf>
    <xf numFmtId="41" fontId="3" fillId="0" borderId="0" xfId="347" applyNumberFormat="1" applyFont="1" applyFill="1" applyBorder="1" applyAlignment="1">
      <alignment horizontal="right" vertical="center" wrapText="1"/>
      <protection/>
    </xf>
    <xf numFmtId="41" fontId="3" fillId="0" borderId="0" xfId="347" applyNumberFormat="1" applyFont="1" applyFill="1" applyBorder="1" applyAlignment="1">
      <alignment vertical="center" wrapText="1"/>
      <protection/>
    </xf>
    <xf numFmtId="169" fontId="4" fillId="0" borderId="0" xfId="347" applyNumberFormat="1" applyFont="1" applyFill="1" applyBorder="1" applyAlignment="1">
      <alignment horizontal="centerContinuous" vertical="center" wrapText="1"/>
      <protection/>
    </xf>
    <xf numFmtId="41" fontId="41" fillId="0" borderId="0" xfId="347" applyNumberFormat="1" applyFont="1" applyFill="1" applyBorder="1" applyAlignment="1">
      <alignment horizontal="centerContinuous" vertical="center" wrapText="1"/>
      <protection/>
    </xf>
    <xf numFmtId="41" fontId="3" fillId="0" borderId="0" xfId="347" applyNumberFormat="1" applyFont="1" applyFill="1" applyBorder="1" applyAlignment="1">
      <alignment horizontal="centerContinuous" vertical="center" wrapText="1"/>
      <protection/>
    </xf>
    <xf numFmtId="169" fontId="4" fillId="0" borderId="0" xfId="347" applyNumberFormat="1" applyFont="1" applyFill="1" applyBorder="1" applyAlignment="1" applyProtection="1">
      <alignment horizontal="centerContinuous" vertical="center" wrapText="1"/>
      <protection/>
    </xf>
    <xf numFmtId="41" fontId="2" fillId="0" borderId="0" xfId="347" applyNumberFormat="1" applyFont="1" applyFill="1" applyBorder="1" applyAlignment="1">
      <alignment horizontal="centerContinuous" vertical="center" wrapText="1"/>
      <protection/>
    </xf>
    <xf numFmtId="169" fontId="1" fillId="0" borderId="0" xfId="347" applyNumberFormat="1" applyFont="1" applyFill="1" applyBorder="1" applyAlignment="1">
      <alignment horizontal="center" vertical="center" wrapText="1"/>
      <protection/>
    </xf>
    <xf numFmtId="41" fontId="3" fillId="0" borderId="0" xfId="347" applyNumberFormat="1" applyFont="1" applyFill="1" applyBorder="1" applyAlignment="1">
      <alignment horizontal="center" vertical="center" wrapText="1"/>
      <protection/>
    </xf>
    <xf numFmtId="41" fontId="1" fillId="0" borderId="0" xfId="347" applyNumberFormat="1" applyFont="1" applyFill="1" applyBorder="1" applyAlignment="1">
      <alignment horizontal="centerContinuous" vertical="center" wrapText="1"/>
      <protection/>
    </xf>
    <xf numFmtId="49" fontId="1" fillId="0" borderId="23" xfId="347" applyNumberFormat="1" applyFont="1" applyFill="1" applyBorder="1" applyAlignment="1">
      <alignment horizontal="center" vertical="center" wrapText="1"/>
      <protection/>
    </xf>
    <xf numFmtId="41" fontId="1" fillId="0" borderId="0" xfId="347" applyNumberFormat="1" applyFont="1" applyFill="1" applyBorder="1" applyAlignment="1">
      <alignment horizontal="right" vertical="center" wrapText="1"/>
      <protection/>
    </xf>
    <xf numFmtId="169" fontId="1" fillId="0" borderId="0" xfId="347" applyNumberFormat="1" applyFont="1" applyFill="1" applyBorder="1" applyAlignment="1" applyProtection="1">
      <alignment horizontal="center" vertical="center" wrapText="1"/>
      <protection locked="0"/>
    </xf>
    <xf numFmtId="169" fontId="1" fillId="0" borderId="0" xfId="347" applyNumberFormat="1" applyFont="1" applyFill="1" applyBorder="1" applyAlignment="1" applyProtection="1">
      <alignment horizontal="left" vertical="center" wrapText="1"/>
      <protection locked="0"/>
    </xf>
    <xf numFmtId="169" fontId="1" fillId="0" borderId="0" xfId="347" applyNumberFormat="1" applyFont="1" applyFill="1" applyBorder="1" applyAlignment="1" applyProtection="1">
      <alignment vertical="center" wrapText="1"/>
      <protection locked="0"/>
    </xf>
    <xf numFmtId="41" fontId="1" fillId="0" borderId="0" xfId="347" applyNumberFormat="1" applyFont="1" applyFill="1" applyBorder="1" applyAlignment="1" applyProtection="1">
      <alignment horizontal="centerContinuous" vertical="center" wrapText="1"/>
      <protection locked="0"/>
    </xf>
    <xf numFmtId="49" fontId="1" fillId="0" borderId="0" xfId="347" applyNumberFormat="1" applyFont="1" applyFill="1" applyBorder="1" applyAlignment="1">
      <alignment horizontal="center" vertical="center" wrapText="1"/>
      <protection/>
    </xf>
    <xf numFmtId="14" fontId="1" fillId="0" borderId="0" xfId="347" applyNumberFormat="1" applyFont="1" applyFill="1" applyBorder="1" applyAlignment="1">
      <alignment horizontal="right" vertical="center" wrapText="1"/>
      <protection/>
    </xf>
    <xf numFmtId="41" fontId="1" fillId="0" borderId="0" xfId="347" applyNumberFormat="1" applyFont="1" applyFill="1" applyBorder="1" applyAlignment="1" applyProtection="1">
      <alignment horizontal="right" vertical="center" wrapText="1"/>
      <protection locked="0"/>
    </xf>
    <xf numFmtId="49" fontId="1" fillId="0" borderId="24" xfId="347" applyNumberFormat="1" applyFont="1" applyFill="1" applyBorder="1" applyAlignment="1">
      <alignment horizontal="center" vertical="center" wrapText="1"/>
      <protection/>
    </xf>
    <xf numFmtId="49" fontId="1" fillId="0" borderId="25" xfId="347" applyNumberFormat="1" applyFont="1" applyFill="1" applyBorder="1" applyAlignment="1">
      <alignment horizontal="center" vertical="center" wrapText="1"/>
      <protection/>
    </xf>
    <xf numFmtId="49" fontId="1" fillId="0" borderId="26" xfId="347" applyNumberFormat="1" applyFont="1" applyFill="1" applyBorder="1" applyAlignment="1">
      <alignment horizontal="center" vertical="center" wrapText="1"/>
      <protection/>
    </xf>
    <xf numFmtId="49" fontId="1" fillId="0" borderId="27" xfId="347" applyNumberFormat="1" applyFont="1" applyFill="1" applyBorder="1" applyAlignment="1">
      <alignment horizontal="center" vertical="center" wrapText="1"/>
      <protection/>
    </xf>
    <xf numFmtId="49" fontId="42" fillId="0" borderId="28" xfId="347" applyNumberFormat="1" applyFont="1" applyFill="1" applyBorder="1" applyAlignment="1">
      <alignment horizontal="center" vertical="center" wrapText="1"/>
      <protection/>
    </xf>
    <xf numFmtId="49" fontId="1" fillId="0" borderId="28" xfId="347" applyNumberFormat="1" applyFont="1" applyFill="1" applyBorder="1" applyAlignment="1">
      <alignment horizontal="center" vertical="center" wrapText="1"/>
      <protection/>
    </xf>
    <xf numFmtId="170" fontId="1" fillId="0" borderId="28" xfId="347" applyNumberFormat="1" applyFont="1" applyFill="1" applyBorder="1" applyAlignment="1">
      <alignment horizontal="center" vertical="center" wrapText="1"/>
      <protection/>
    </xf>
    <xf numFmtId="170" fontId="1" fillId="0" borderId="29" xfId="347" applyNumberFormat="1" applyFont="1" applyFill="1" applyBorder="1" applyAlignment="1">
      <alignment horizontal="center" vertical="center" wrapText="1"/>
      <protection/>
    </xf>
    <xf numFmtId="0" fontId="25" fillId="0" borderId="0" xfId="349" applyFont="1" applyFill="1" applyBorder="1" applyAlignment="1">
      <alignment vertical="center" wrapText="1"/>
      <protection/>
    </xf>
    <xf numFmtId="49" fontId="1" fillId="0" borderId="28" xfId="347" applyNumberFormat="1" applyFont="1" applyFill="1" applyBorder="1" applyAlignment="1">
      <alignment horizontal="left" vertical="center" wrapText="1" indent="2"/>
      <protection/>
    </xf>
    <xf numFmtId="49" fontId="1" fillId="0" borderId="28" xfId="347" applyNumberFormat="1" applyFont="1" applyFill="1" applyBorder="1" applyAlignment="1">
      <alignment horizontal="left" vertical="center" wrapText="1" indent="4"/>
      <protection/>
    </xf>
    <xf numFmtId="169" fontId="42" fillId="0" borderId="0" xfId="347" applyNumberFormat="1" applyFont="1" applyFill="1" applyBorder="1" applyAlignment="1">
      <alignment vertical="center" wrapText="1"/>
      <protection/>
    </xf>
    <xf numFmtId="41" fontId="1" fillId="0" borderId="0" xfId="347" applyNumberFormat="1" applyFont="1" applyFill="1" applyBorder="1" applyAlignment="1">
      <alignment vertical="center" wrapText="1"/>
      <protection/>
    </xf>
    <xf numFmtId="169" fontId="1" fillId="0" borderId="0" xfId="347" applyNumberFormat="1" applyFont="1" applyFill="1" applyBorder="1" applyAlignment="1">
      <alignment vertical="center" wrapText="1"/>
      <protection/>
    </xf>
    <xf numFmtId="49" fontId="1" fillId="0" borderId="28" xfId="347" applyNumberFormat="1" applyFont="1" applyFill="1" applyBorder="1" applyAlignment="1">
      <alignment horizontal="left" vertical="center" wrapText="1"/>
      <protection/>
    </xf>
    <xf numFmtId="49" fontId="42" fillId="0" borderId="28" xfId="347" applyNumberFormat="1" applyFont="1" applyFill="1" applyBorder="1" applyAlignment="1">
      <alignment horizontal="left" vertical="center" wrapText="1"/>
      <protection/>
    </xf>
    <xf numFmtId="169" fontId="42" fillId="0" borderId="0" xfId="347" applyNumberFormat="1" applyFont="1" applyFill="1" applyBorder="1" applyAlignment="1">
      <alignment horizontal="center" vertical="center" wrapText="1"/>
      <protection/>
    </xf>
    <xf numFmtId="169" fontId="3" fillId="0" borderId="0" xfId="347" applyNumberFormat="1" applyFont="1" applyFill="1" applyBorder="1" applyAlignment="1">
      <alignment wrapText="1"/>
      <protection/>
    </xf>
    <xf numFmtId="169" fontId="2" fillId="0" borderId="0" xfId="347" applyNumberFormat="1" applyFont="1" applyFill="1" applyBorder="1" applyAlignment="1">
      <alignment wrapText="1"/>
      <protection/>
    </xf>
    <xf numFmtId="169" fontId="2" fillId="0" borderId="0" xfId="347" applyNumberFormat="1" applyFont="1" applyFill="1" applyBorder="1" applyAlignment="1">
      <alignment horizontal="center" vertical="center" wrapText="1"/>
      <protection/>
    </xf>
    <xf numFmtId="169" fontId="43" fillId="0" borderId="0" xfId="347" applyNumberFormat="1" applyFont="1" applyFill="1" applyBorder="1" applyAlignment="1">
      <alignment vertical="center" wrapText="1"/>
      <protection/>
    </xf>
    <xf numFmtId="169" fontId="44" fillId="0" borderId="0" xfId="347" applyNumberFormat="1" applyFont="1" applyFill="1" applyBorder="1" applyAlignment="1">
      <alignment horizontal="left" vertical="center" wrapText="1"/>
      <protection/>
    </xf>
    <xf numFmtId="41" fontId="1" fillId="0" borderId="24" xfId="347" applyNumberFormat="1" applyFont="1" applyFill="1" applyBorder="1" applyAlignment="1">
      <alignment horizontal="center" vertical="center" wrapText="1"/>
      <protection/>
    </xf>
    <xf numFmtId="41" fontId="1" fillId="0" borderId="25" xfId="347" applyNumberFormat="1" applyFont="1" applyFill="1" applyBorder="1" applyAlignment="1">
      <alignment horizontal="center" vertical="center" wrapText="1"/>
      <protection/>
    </xf>
    <xf numFmtId="41" fontId="1" fillId="0" borderId="27" xfId="347" applyNumberFormat="1" applyFont="1" applyFill="1" applyBorder="1" applyAlignment="1">
      <alignment horizontal="center" vertical="center" wrapText="1"/>
      <protection/>
    </xf>
    <xf numFmtId="41" fontId="1" fillId="0" borderId="28" xfId="347" applyNumberFormat="1" applyFont="1" applyFill="1" applyBorder="1" applyAlignment="1">
      <alignment horizontal="left" vertical="center" wrapText="1" indent="2"/>
      <protection/>
    </xf>
    <xf numFmtId="41" fontId="1" fillId="0" borderId="28" xfId="347" applyNumberFormat="1" applyFont="1" applyFill="1" applyBorder="1" applyAlignment="1">
      <alignment horizontal="left" vertical="center" wrapText="1"/>
      <protection/>
    </xf>
    <xf numFmtId="41" fontId="42" fillId="0" borderId="28" xfId="347" applyNumberFormat="1" applyFont="1" applyFill="1" applyBorder="1" applyAlignment="1">
      <alignment horizontal="left" vertical="center" wrapText="1"/>
      <protection/>
    </xf>
    <xf numFmtId="169" fontId="45" fillId="0" borderId="0" xfId="347" applyNumberFormat="1" applyFont="1" applyFill="1" applyAlignment="1">
      <alignment vertical="center" wrapText="1"/>
      <protection/>
    </xf>
    <xf numFmtId="41" fontId="1" fillId="0" borderId="28" xfId="347" applyNumberFormat="1" applyFont="1" applyFill="1" applyBorder="1" applyAlignment="1">
      <alignment horizontal="center" vertical="center" wrapText="1"/>
      <protection/>
    </xf>
    <xf numFmtId="169" fontId="2" fillId="0" borderId="0" xfId="347" applyNumberFormat="1" applyFont="1" applyFill="1" applyAlignment="1">
      <alignment vertical="center" wrapText="1"/>
      <protection/>
    </xf>
    <xf numFmtId="49" fontId="2" fillId="0" borderId="0" xfId="347" applyNumberFormat="1" applyFont="1" applyFill="1" applyAlignment="1">
      <alignment horizontal="right" vertical="center" wrapText="1"/>
      <protection/>
    </xf>
    <xf numFmtId="169" fontId="2" fillId="0" borderId="0" xfId="347" applyNumberFormat="1" applyFont="1" applyFill="1" applyAlignment="1">
      <alignment horizontal="center" vertical="center" wrapText="1"/>
      <protection/>
    </xf>
    <xf numFmtId="169" fontId="45" fillId="0" borderId="0" xfId="347" applyNumberFormat="1" applyFont="1" applyFill="1" applyBorder="1" applyAlignment="1">
      <alignment vertical="center" wrapText="1"/>
      <protection/>
    </xf>
    <xf numFmtId="169" fontId="45" fillId="0" borderId="0" xfId="347" applyNumberFormat="1" applyFont="1" applyFill="1" applyAlignment="1">
      <alignment horizontal="left" vertical="center" wrapText="1"/>
      <protection/>
    </xf>
    <xf numFmtId="49" fontId="45" fillId="0" borderId="0" xfId="347" applyNumberFormat="1" applyFont="1" applyFill="1" applyAlignment="1">
      <alignment vertical="center" wrapText="1"/>
      <protection/>
    </xf>
    <xf numFmtId="169" fontId="45" fillId="0" borderId="0" xfId="347" applyNumberFormat="1" applyFont="1" applyFill="1" applyAlignment="1">
      <alignment horizontal="right" vertical="center" wrapText="1"/>
      <protection/>
    </xf>
    <xf numFmtId="169" fontId="45" fillId="0" borderId="0" xfId="347" applyNumberFormat="1" applyFont="1" applyFill="1" applyAlignment="1">
      <alignment horizontal="center" vertical="center" wrapText="1"/>
      <protection/>
    </xf>
    <xf numFmtId="0" fontId="2" fillId="0" borderId="0" xfId="347" applyFont="1" applyFill="1" applyAlignment="1">
      <alignment wrapText="1"/>
      <protection/>
    </xf>
    <xf numFmtId="0" fontId="43" fillId="0" borderId="0" xfId="347" applyFont="1" applyFill="1" applyBorder="1" applyAlignment="1">
      <alignment horizontal="center" vertical="center" wrapText="1"/>
      <protection/>
    </xf>
    <xf numFmtId="0" fontId="43" fillId="0" borderId="0" xfId="347" applyFont="1" applyFill="1" applyAlignment="1">
      <alignment vertical="center" wrapText="1"/>
      <protection/>
    </xf>
    <xf numFmtId="0" fontId="45" fillId="0" borderId="0" xfId="347" applyFont="1" applyFill="1" applyBorder="1" applyAlignment="1" applyProtection="1">
      <alignment vertical="center" wrapText="1"/>
      <protection locked="0"/>
    </xf>
    <xf numFmtId="0" fontId="2" fillId="0" borderId="0" xfId="347" applyFont="1" applyFill="1" applyAlignment="1">
      <alignment vertical="center" wrapText="1"/>
      <protection/>
    </xf>
    <xf numFmtId="169" fontId="40" fillId="0" borderId="0" xfId="347" applyNumberFormat="1" applyFont="1" applyFill="1" applyAlignment="1">
      <alignment horizontal="center" vertical="center" wrapText="1"/>
      <protection/>
    </xf>
    <xf numFmtId="41" fontId="1" fillId="0" borderId="0" xfId="347" applyNumberFormat="1" applyFont="1" applyFill="1" applyBorder="1" applyAlignment="1">
      <alignment horizontal="right" vertical="center" wrapText="1" indent="1"/>
      <protection/>
    </xf>
    <xf numFmtId="49" fontId="1" fillId="0" borderId="30" xfId="347" applyNumberFormat="1" applyFont="1" applyFill="1" applyBorder="1" applyAlignment="1">
      <alignment horizontal="center" vertical="center" wrapText="1"/>
      <protection/>
    </xf>
    <xf numFmtId="49" fontId="42" fillId="0" borderId="31" xfId="347" applyNumberFormat="1" applyFont="1" applyFill="1" applyBorder="1" applyAlignment="1">
      <alignment horizontal="left" vertical="center" wrapText="1"/>
      <protection/>
    </xf>
    <xf numFmtId="49" fontId="1" fillId="0" borderId="31" xfId="347" applyNumberFormat="1" applyFont="1" applyFill="1" applyBorder="1" applyAlignment="1">
      <alignment horizontal="center" vertical="center" wrapText="1"/>
      <protection/>
    </xf>
    <xf numFmtId="41" fontId="1" fillId="0" borderId="32" xfId="347" applyNumberFormat="1" applyFont="1" applyFill="1" applyBorder="1" applyAlignment="1">
      <alignment horizontal="center" vertical="center" wrapText="1"/>
      <protection/>
    </xf>
    <xf numFmtId="41" fontId="42" fillId="0" borderId="33" xfId="347" applyNumberFormat="1" applyFont="1" applyFill="1" applyBorder="1" applyAlignment="1">
      <alignment horizontal="left" vertical="center" wrapText="1"/>
      <protection/>
    </xf>
    <xf numFmtId="49" fontId="1" fillId="0" borderId="33" xfId="347" applyNumberFormat="1" applyFont="1" applyFill="1" applyBorder="1" applyAlignment="1">
      <alignment horizontal="center" vertical="center" wrapText="1"/>
      <protection/>
    </xf>
    <xf numFmtId="41" fontId="1" fillId="0" borderId="30" xfId="347" applyNumberFormat="1" applyFont="1" applyFill="1" applyBorder="1" applyAlignment="1">
      <alignment horizontal="center" vertical="center" wrapText="1"/>
      <protection/>
    </xf>
    <xf numFmtId="41" fontId="1" fillId="0" borderId="31" xfId="347" applyNumberFormat="1" applyFont="1" applyFill="1" applyBorder="1" applyAlignment="1">
      <alignment horizontal="left" vertical="center" wrapText="1"/>
      <protection/>
    </xf>
    <xf numFmtId="41" fontId="42" fillId="0" borderId="31" xfId="347" applyNumberFormat="1" applyFont="1" applyFill="1" applyBorder="1" applyAlignment="1">
      <alignment horizontal="left" vertical="center" wrapText="1"/>
      <protection/>
    </xf>
    <xf numFmtId="169" fontId="1" fillId="0" borderId="34" xfId="347" applyNumberFormat="1" applyFont="1" applyFill="1" applyBorder="1" applyAlignment="1">
      <alignment horizontal="left" vertical="center" wrapText="1"/>
      <protection/>
    </xf>
    <xf numFmtId="49" fontId="46" fillId="0" borderId="35" xfId="347" applyNumberFormat="1" applyFont="1" applyFill="1" applyBorder="1" applyAlignment="1">
      <alignment horizontal="center" vertical="center" wrapText="1"/>
      <protection/>
    </xf>
    <xf numFmtId="169" fontId="1" fillId="0" borderId="36" xfId="347" applyNumberFormat="1" applyFont="1" applyFill="1" applyBorder="1" applyAlignment="1">
      <alignment horizontal="left" vertical="center" wrapText="1"/>
      <protection/>
    </xf>
    <xf numFmtId="49" fontId="46" fillId="0" borderId="37" xfId="347" applyNumberFormat="1" applyFont="1" applyFill="1" applyBorder="1" applyAlignment="1">
      <alignment horizontal="center" vertical="center" wrapText="1"/>
      <protection/>
    </xf>
    <xf numFmtId="169" fontId="45" fillId="0" borderId="0" xfId="347" applyNumberFormat="1" applyFont="1" applyFill="1" applyAlignment="1">
      <alignment horizontal="left" wrapText="1"/>
      <protection/>
    </xf>
    <xf numFmtId="49" fontId="1" fillId="0" borderId="38" xfId="347" applyNumberFormat="1" applyFont="1" applyFill="1" applyBorder="1" applyAlignment="1">
      <alignment horizontal="center" vertical="center" wrapText="1"/>
      <protection/>
    </xf>
    <xf numFmtId="41" fontId="1" fillId="0" borderId="39" xfId="347" applyNumberFormat="1" applyFont="1" applyFill="1" applyBorder="1" applyAlignment="1">
      <alignment horizontal="center" vertical="center" wrapText="1"/>
      <protection/>
    </xf>
    <xf numFmtId="41" fontId="1" fillId="0" borderId="38" xfId="347" applyNumberFormat="1" applyFont="1" applyFill="1" applyBorder="1" applyAlignment="1">
      <alignment horizontal="left" vertical="center" wrapText="1"/>
      <protection/>
    </xf>
    <xf numFmtId="41" fontId="1" fillId="0" borderId="40" xfId="347" applyNumberFormat="1" applyFont="1" applyFill="1" applyBorder="1" applyAlignment="1">
      <alignment horizontal="left" vertical="center" wrapText="1"/>
      <protection/>
    </xf>
    <xf numFmtId="49" fontId="1" fillId="0" borderId="40" xfId="347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vertical="center"/>
    </xf>
    <xf numFmtId="169" fontId="3" fillId="0" borderId="0" xfId="0" applyNumberFormat="1" applyFont="1" applyFill="1" applyBorder="1" applyAlignment="1">
      <alignment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>
      <alignment horizontal="center" vertical="center" wrapText="1"/>
    </xf>
    <xf numFmtId="41" fontId="1" fillId="0" borderId="0" xfId="0" applyNumberFormat="1" applyFont="1" applyFill="1" applyBorder="1" applyAlignment="1">
      <alignment horizontal="centerContinuous" vertical="center" wrapText="1"/>
    </xf>
    <xf numFmtId="41" fontId="2" fillId="0" borderId="41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1" fontId="1" fillId="0" borderId="0" xfId="0" applyNumberFormat="1" applyFont="1" applyFill="1" applyBorder="1" applyAlignment="1">
      <alignment horizontal="right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16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169" fontId="1" fillId="0" borderId="0" xfId="0" applyNumberFormat="1" applyFont="1" applyFill="1" applyBorder="1" applyAlignment="1" applyProtection="1">
      <alignment vertical="center" wrapText="1"/>
      <protection locked="0"/>
    </xf>
    <xf numFmtId="41" fontId="3" fillId="0" borderId="0" xfId="0" applyNumberFormat="1" applyFont="1" applyFill="1" applyBorder="1" applyAlignment="1">
      <alignment horizontal="right" vertical="center" wrapText="1"/>
    </xf>
    <xf numFmtId="41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center" vertical="center" wrapText="1"/>
    </xf>
    <xf numFmtId="169" fontId="3" fillId="0" borderId="0" xfId="0" applyNumberFormat="1" applyFont="1" applyFill="1" applyBorder="1" applyAlignment="1">
      <alignment horizontal="center" vertical="center" wrapText="1"/>
    </xf>
    <xf numFmtId="41" fontId="1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41" fontId="3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7" fillId="0" borderId="0" xfId="0" applyFont="1" applyAlignment="1">
      <alignment vertical="center" wrapText="1"/>
    </xf>
    <xf numFmtId="41" fontId="2" fillId="0" borderId="31" xfId="0" applyNumberFormat="1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41" fontId="2" fillId="0" borderId="45" xfId="0" applyNumberFormat="1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41" fontId="2" fillId="0" borderId="40" xfId="0" applyNumberFormat="1" applyFont="1" applyFill="1" applyBorder="1" applyAlignment="1">
      <alignment horizontal="left" vertical="center" wrapText="1"/>
    </xf>
    <xf numFmtId="0" fontId="52" fillId="0" borderId="40" xfId="0" applyFont="1" applyBorder="1" applyAlignment="1">
      <alignment vertical="center"/>
    </xf>
    <xf numFmtId="0" fontId="2" fillId="0" borderId="46" xfId="0" applyFont="1" applyBorder="1" applyAlignment="1">
      <alignment horizontal="center" vertical="center" wrapText="1"/>
    </xf>
    <xf numFmtId="41" fontId="2" fillId="0" borderId="46" xfId="0" applyNumberFormat="1" applyFont="1" applyFill="1" applyBorder="1" applyAlignment="1">
      <alignment horizontal="left" vertical="center" wrapText="1"/>
    </xf>
    <xf numFmtId="41" fontId="53" fillId="0" borderId="46" xfId="0" applyNumberFormat="1" applyFont="1" applyFill="1" applyBorder="1" applyAlignment="1">
      <alignment horizontal="center" vertical="center" wrapText="1"/>
    </xf>
    <xf numFmtId="0" fontId="53" fillId="0" borderId="47" xfId="0" applyFont="1" applyBorder="1" applyAlignment="1">
      <alignment horizontal="center" vertical="center" wrapText="1"/>
    </xf>
    <xf numFmtId="41" fontId="53" fillId="0" borderId="47" xfId="0" applyNumberFormat="1" applyFont="1" applyFill="1" applyBorder="1" applyAlignment="1">
      <alignment horizontal="left" vertical="center" wrapText="1"/>
    </xf>
    <xf numFmtId="41" fontId="53" fillId="0" borderId="41" xfId="0" applyNumberFormat="1" applyFont="1" applyFill="1" applyBorder="1" applyAlignment="1">
      <alignment horizontal="left" vertical="center" wrapText="1"/>
    </xf>
    <xf numFmtId="0" fontId="53" fillId="0" borderId="40" xfId="0" applyFont="1" applyBorder="1" applyAlignment="1">
      <alignment horizontal="center" vertical="center" wrapText="1"/>
    </xf>
    <xf numFmtId="41" fontId="53" fillId="0" borderId="40" xfId="0" applyNumberFormat="1" applyFont="1" applyFill="1" applyBorder="1" applyAlignment="1">
      <alignment horizontal="left" vertical="center" wrapText="1"/>
    </xf>
    <xf numFmtId="170" fontId="53" fillId="0" borderId="40" xfId="0" applyNumberFormat="1" applyFont="1" applyBorder="1" applyAlignment="1">
      <alignment horizontal="right" vertical="center" wrapText="1"/>
    </xf>
    <xf numFmtId="0" fontId="53" fillId="0" borderId="46" xfId="0" applyFont="1" applyBorder="1" applyAlignment="1">
      <alignment horizontal="center" vertical="center" wrapText="1"/>
    </xf>
    <xf numFmtId="41" fontId="53" fillId="0" borderId="46" xfId="0" applyNumberFormat="1" applyFont="1" applyFill="1" applyBorder="1" applyAlignment="1">
      <alignment horizontal="left" vertical="center" wrapText="1"/>
    </xf>
    <xf numFmtId="41" fontId="53" fillId="0" borderId="48" xfId="0" applyNumberFormat="1" applyFont="1" applyFill="1" applyBorder="1" applyAlignment="1">
      <alignment horizontal="center" vertical="center" wrapText="1"/>
    </xf>
    <xf numFmtId="41" fontId="53" fillId="0" borderId="45" xfId="0" applyNumberFormat="1" applyFont="1" applyFill="1" applyBorder="1" applyAlignment="1">
      <alignment horizontal="left" vertical="center" wrapText="1"/>
    </xf>
    <xf numFmtId="0" fontId="53" fillId="0" borderId="45" xfId="0" applyFont="1" applyBorder="1" applyAlignment="1">
      <alignment horizontal="center" vertical="center" wrapText="1"/>
    </xf>
    <xf numFmtId="170" fontId="53" fillId="0" borderId="49" xfId="0" applyNumberFormat="1" applyFont="1" applyBorder="1" applyAlignment="1">
      <alignment horizontal="right" vertical="center" wrapText="1"/>
    </xf>
    <xf numFmtId="169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41" fontId="2" fillId="0" borderId="0" xfId="0" applyNumberFormat="1" applyFont="1" applyFill="1" applyBorder="1" applyAlignment="1">
      <alignment horizontal="centerContinuous" vertical="center" wrapText="1"/>
    </xf>
    <xf numFmtId="170" fontId="53" fillId="0" borderId="45" xfId="0" applyNumberFormat="1" applyFont="1" applyBorder="1" applyAlignment="1">
      <alignment horizontal="right" vertical="center" wrapText="1"/>
    </xf>
    <xf numFmtId="170" fontId="53" fillId="0" borderId="50" xfId="0" applyNumberFormat="1" applyFont="1" applyBorder="1" applyAlignment="1">
      <alignment horizontal="right" vertical="center" wrapText="1"/>
    </xf>
    <xf numFmtId="0" fontId="53" fillId="0" borderId="51" xfId="0" applyFont="1" applyBorder="1" applyAlignment="1">
      <alignment horizontal="center" vertical="center" wrapText="1"/>
    </xf>
    <xf numFmtId="41" fontId="53" fillId="0" borderId="51" xfId="0" applyNumberFormat="1" applyFont="1" applyFill="1" applyBorder="1" applyAlignment="1">
      <alignment horizontal="left" vertical="center" wrapText="1"/>
    </xf>
    <xf numFmtId="41" fontId="53" fillId="0" borderId="36" xfId="0" applyNumberFormat="1" applyFont="1" applyFill="1" applyBorder="1" applyAlignment="1">
      <alignment horizontal="left" vertical="center" wrapText="1"/>
    </xf>
    <xf numFmtId="0" fontId="47" fillId="0" borderId="52" xfId="0" applyFont="1" applyBorder="1" applyAlignment="1">
      <alignment horizontal="center" vertical="center"/>
    </xf>
    <xf numFmtId="0" fontId="47" fillId="0" borderId="49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53" fillId="0" borderId="41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center"/>
    </xf>
    <xf numFmtId="0" fontId="53" fillId="0" borderId="36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/>
    </xf>
    <xf numFmtId="0" fontId="53" fillId="0" borderId="49" xfId="0" applyFont="1" applyBorder="1" applyAlignment="1">
      <alignment vertical="center" wrapText="1"/>
    </xf>
    <xf numFmtId="170" fontId="53" fillId="0" borderId="49" xfId="0" applyNumberFormat="1" applyFont="1" applyBorder="1" applyAlignment="1">
      <alignment horizontal="right" vertical="center"/>
    </xf>
    <xf numFmtId="170" fontId="53" fillId="0" borderId="53" xfId="0" applyNumberFormat="1" applyFont="1" applyBorder="1" applyAlignment="1">
      <alignment horizontal="right" vertical="center"/>
    </xf>
    <xf numFmtId="0" fontId="47" fillId="0" borderId="54" xfId="0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53" fillId="0" borderId="43" xfId="0" applyFont="1" applyBorder="1" applyAlignment="1">
      <alignment vertical="center" wrapText="1"/>
    </xf>
    <xf numFmtId="170" fontId="53" fillId="0" borderId="43" xfId="0" applyNumberFormat="1" applyFont="1" applyBorder="1" applyAlignment="1">
      <alignment horizontal="right" vertical="center"/>
    </xf>
    <xf numFmtId="170" fontId="53" fillId="0" borderId="29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vertical="center"/>
    </xf>
    <xf numFmtId="170" fontId="53" fillId="0" borderId="45" xfId="0" applyNumberFormat="1" applyFont="1" applyBorder="1" applyAlignment="1">
      <alignment horizontal="right" vertical="center"/>
    </xf>
    <xf numFmtId="170" fontId="53" fillId="0" borderId="50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69" fontId="4" fillId="0" borderId="0" xfId="347" applyNumberFormat="1" applyFont="1" applyFill="1" applyBorder="1" applyAlignment="1" applyProtection="1">
      <alignment horizontal="center" vertical="center" wrapText="1"/>
      <protection/>
    </xf>
    <xf numFmtId="41" fontId="53" fillId="0" borderId="27" xfId="0" applyNumberFormat="1" applyFont="1" applyFill="1" applyBorder="1" applyAlignment="1">
      <alignment horizontal="left" vertical="center" wrapText="1"/>
    </xf>
    <xf numFmtId="41" fontId="53" fillId="0" borderId="24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3" fillId="0" borderId="52" xfId="0" applyFont="1" applyBorder="1" applyAlignment="1">
      <alignment horizontal="center" vertical="center" wrapText="1"/>
    </xf>
    <xf numFmtId="41" fontId="53" fillId="0" borderId="32" xfId="0" applyNumberFormat="1" applyFont="1" applyFill="1" applyBorder="1" applyAlignment="1">
      <alignment horizontal="left" vertical="center" wrapText="1"/>
    </xf>
    <xf numFmtId="170" fontId="53" fillId="0" borderId="53" xfId="0" applyNumberFormat="1" applyFont="1" applyBorder="1" applyAlignment="1">
      <alignment horizontal="right" vertical="center" wrapText="1"/>
    </xf>
    <xf numFmtId="0" fontId="53" fillId="0" borderId="56" xfId="0" applyFont="1" applyBorder="1" applyAlignment="1">
      <alignment horizontal="center" vertical="center" wrapText="1"/>
    </xf>
    <xf numFmtId="41" fontId="53" fillId="0" borderId="27" xfId="0" applyNumberFormat="1" applyFont="1" applyFill="1" applyBorder="1" applyAlignment="1">
      <alignment horizontal="left" vertical="center" wrapText="1" indent="2"/>
    </xf>
    <xf numFmtId="169" fontId="2" fillId="0" borderId="0" xfId="347" applyNumberFormat="1" applyFont="1" applyFill="1" applyBorder="1" applyAlignment="1">
      <alignment horizontal="left" wrapText="1"/>
      <protection/>
    </xf>
    <xf numFmtId="169" fontId="4" fillId="0" borderId="0" xfId="347" applyNumberFormat="1" applyFont="1" applyFill="1" applyAlignment="1">
      <alignment horizontal="center" vertical="center" wrapText="1"/>
      <protection/>
    </xf>
    <xf numFmtId="169" fontId="45" fillId="0" borderId="0" xfId="347" applyNumberFormat="1" applyFont="1" applyFill="1" applyBorder="1" applyAlignment="1">
      <alignment horizontal="center" vertical="center" wrapText="1"/>
      <protection/>
    </xf>
    <xf numFmtId="169" fontId="53" fillId="0" borderId="0" xfId="347" applyNumberFormat="1" applyFont="1" applyFill="1" applyAlignment="1">
      <alignment horizontal="center" vertical="center" wrapText="1"/>
      <protection/>
    </xf>
    <xf numFmtId="169" fontId="53" fillId="0" borderId="0" xfId="347" applyNumberFormat="1" applyFont="1" applyFill="1" applyAlignment="1">
      <alignment vertical="center" wrapText="1"/>
      <protection/>
    </xf>
    <xf numFmtId="41" fontId="1" fillId="0" borderId="0" xfId="348" applyNumberFormat="1" applyFont="1" applyFill="1" applyBorder="1" applyAlignment="1">
      <alignment horizontal="right" vertical="center" wrapText="1"/>
      <protection/>
    </xf>
    <xf numFmtId="49" fontId="4" fillId="0" borderId="0" xfId="347" applyNumberFormat="1" applyFont="1" applyFill="1" applyAlignment="1">
      <alignment horizontal="center" vertical="center" wrapText="1"/>
      <protection/>
    </xf>
    <xf numFmtId="169" fontId="1" fillId="0" borderId="0" xfId="347" applyNumberFormat="1" applyFont="1" applyFill="1" applyAlignment="1">
      <alignment vertical="center" wrapText="1"/>
      <protection/>
    </xf>
    <xf numFmtId="169" fontId="1" fillId="0" borderId="0" xfId="347" applyNumberFormat="1" applyFont="1" applyFill="1" applyAlignment="1">
      <alignment horizontal="center" vertical="center" wrapText="1"/>
      <protection/>
    </xf>
    <xf numFmtId="169" fontId="1" fillId="0" borderId="23" xfId="347" applyNumberFormat="1" applyFont="1" applyFill="1" applyBorder="1" applyAlignment="1">
      <alignment horizontal="center" vertical="center" wrapText="1"/>
      <protection/>
    </xf>
    <xf numFmtId="169" fontId="1" fillId="0" borderId="0" xfId="347" applyNumberFormat="1" applyFont="1" applyFill="1" applyAlignment="1">
      <alignment horizontal="left" vertical="center" wrapText="1"/>
      <protection/>
    </xf>
    <xf numFmtId="169" fontId="1" fillId="0" borderId="0" xfId="347" applyNumberFormat="1" applyFont="1" applyFill="1" applyAlignment="1">
      <alignment horizontal="right" vertical="center" wrapText="1"/>
      <protection/>
    </xf>
    <xf numFmtId="169" fontId="1" fillId="0" borderId="0" xfId="347" applyNumberFormat="1" applyFont="1" applyFill="1" applyBorder="1" applyAlignment="1">
      <alignment horizontal="right" vertical="center" wrapText="1"/>
      <protection/>
    </xf>
    <xf numFmtId="169" fontId="1" fillId="0" borderId="0" xfId="347" applyNumberFormat="1" applyFont="1" applyFill="1" applyBorder="1" applyAlignment="1" applyProtection="1">
      <alignment horizontal="right" vertical="center" wrapText="1"/>
      <protection locked="0"/>
    </xf>
    <xf numFmtId="41" fontId="1" fillId="0" borderId="0" xfId="347" applyNumberFormat="1" applyFont="1" applyFill="1" applyBorder="1" applyAlignment="1">
      <alignment horizontal="center" vertical="center" wrapText="1"/>
      <protection/>
    </xf>
    <xf numFmtId="169" fontId="1" fillId="0" borderId="24" xfId="347" applyNumberFormat="1" applyFont="1" applyFill="1" applyBorder="1" applyAlignment="1">
      <alignment horizontal="center" vertical="center" wrapText="1"/>
      <protection/>
    </xf>
    <xf numFmtId="49" fontId="3" fillId="0" borderId="25" xfId="347" applyNumberFormat="1" applyFont="1" applyFill="1" applyBorder="1" applyAlignment="1">
      <alignment horizontal="center" vertical="center" wrapText="1"/>
      <protection/>
    </xf>
    <xf numFmtId="169" fontId="1" fillId="0" borderId="48" xfId="347" applyNumberFormat="1" applyFont="1" applyFill="1" applyBorder="1" applyAlignment="1">
      <alignment horizontal="center" vertical="center" wrapText="1"/>
      <protection/>
    </xf>
    <xf numFmtId="169" fontId="3" fillId="0" borderId="48" xfId="347" applyNumberFormat="1" applyFont="1" applyFill="1" applyBorder="1" applyAlignment="1">
      <alignment horizontal="center" vertical="center" wrapText="1"/>
      <protection/>
    </xf>
    <xf numFmtId="169" fontId="1" fillId="0" borderId="57" xfId="347" applyNumberFormat="1" applyFont="1" applyFill="1" applyBorder="1" applyAlignment="1">
      <alignment horizontal="center" vertical="center" wrapText="1"/>
      <protection/>
    </xf>
    <xf numFmtId="169" fontId="1" fillId="0" borderId="58" xfId="347" applyNumberFormat="1" applyFont="1" applyFill="1" applyBorder="1" applyAlignment="1">
      <alignment horizontal="center" vertical="center" wrapText="1"/>
      <protection/>
    </xf>
    <xf numFmtId="175" fontId="42" fillId="0" borderId="27" xfId="273" applyNumberFormat="1" applyFont="1" applyFill="1" applyBorder="1" applyAlignment="1" applyProtection="1">
      <alignment horizontal="left" vertical="center" wrapText="1"/>
      <protection locked="0"/>
    </xf>
    <xf numFmtId="49" fontId="1" fillId="0" borderId="45" xfId="273" applyNumberFormat="1" applyFont="1" applyFill="1" applyBorder="1" applyAlignment="1" applyProtection="1">
      <alignment horizontal="center" vertical="center" wrapText="1"/>
      <protection locked="0"/>
    </xf>
    <xf numFmtId="169" fontId="54" fillId="0" borderId="0" xfId="347" applyNumberFormat="1" applyFont="1" applyFill="1" applyAlignment="1">
      <alignment vertical="center" wrapText="1"/>
      <protection/>
    </xf>
    <xf numFmtId="169" fontId="55" fillId="0" borderId="0" xfId="347" applyNumberFormat="1" applyFont="1" applyFill="1" applyAlignment="1">
      <alignment vertical="center"/>
      <protection/>
    </xf>
    <xf numFmtId="175" fontId="1" fillId="0" borderId="27" xfId="273" applyNumberFormat="1" applyFont="1" applyFill="1" applyBorder="1" applyAlignment="1" applyProtection="1">
      <alignment horizontal="left" vertical="center" wrapText="1"/>
      <protection locked="0"/>
    </xf>
    <xf numFmtId="170" fontId="1" fillId="0" borderId="45" xfId="273" applyNumberFormat="1" applyFont="1" applyFill="1" applyBorder="1" applyAlignment="1" applyProtection="1">
      <alignment horizontal="center" vertical="center" wrapText="1"/>
      <protection locked="0"/>
    </xf>
    <xf numFmtId="169" fontId="40" fillId="0" borderId="0" xfId="348" applyNumberFormat="1" applyFont="1" applyFill="1" applyAlignment="1">
      <alignment horizontal="center" vertical="center" wrapText="1"/>
      <protection/>
    </xf>
    <xf numFmtId="169" fontId="4" fillId="0" borderId="0" xfId="348" applyNumberFormat="1" applyFont="1" applyFill="1" applyBorder="1" applyAlignment="1" applyProtection="1">
      <alignment horizontal="center" vertical="center" wrapText="1"/>
      <protection/>
    </xf>
    <xf numFmtId="41" fontId="1" fillId="0" borderId="0" xfId="348" applyNumberFormat="1" applyFont="1" applyFill="1" applyBorder="1" applyAlignment="1">
      <alignment horizontal="right" vertical="center" wrapText="1" indent="1"/>
      <protection/>
    </xf>
    <xf numFmtId="170" fontId="1" fillId="0" borderId="59" xfId="273" applyNumberFormat="1" applyFont="1" applyFill="1" applyBorder="1" applyAlignment="1" applyProtection="1">
      <alignment horizontal="center" vertical="center" wrapText="1"/>
      <protection locked="0"/>
    </xf>
    <xf numFmtId="169" fontId="56" fillId="0" borderId="0" xfId="347" applyNumberFormat="1" applyFont="1" applyFill="1" applyAlignment="1">
      <alignment vertical="center"/>
      <protection/>
    </xf>
    <xf numFmtId="175" fontId="1" fillId="0" borderId="27" xfId="273" applyNumberFormat="1" applyFont="1" applyFill="1" applyBorder="1" applyAlignment="1" applyProtection="1">
      <alignment horizontal="left" vertical="center" wrapText="1" indent="2"/>
      <protection locked="0"/>
    </xf>
    <xf numFmtId="169" fontId="54" fillId="0" borderId="0" xfId="347" applyNumberFormat="1" applyFont="1" applyFill="1" applyAlignment="1">
      <alignment horizontal="left" vertical="center" wrapText="1" indent="1"/>
      <protection/>
    </xf>
    <xf numFmtId="175" fontId="1" fillId="0" borderId="30" xfId="273" applyNumberFormat="1" applyFont="1" applyFill="1" applyBorder="1" applyAlignment="1" applyProtection="1">
      <alignment horizontal="left" vertical="center" wrapText="1" indent="2"/>
      <protection locked="0"/>
    </xf>
    <xf numFmtId="49" fontId="1" fillId="0" borderId="60" xfId="273" applyNumberFormat="1" applyFont="1" applyFill="1" applyBorder="1" applyAlignment="1" applyProtection="1">
      <alignment horizontal="center" vertical="center" wrapText="1"/>
      <protection locked="0"/>
    </xf>
    <xf numFmtId="169" fontId="1" fillId="0" borderId="0" xfId="347" applyNumberFormat="1" applyFont="1" applyFill="1" applyBorder="1" applyAlignment="1">
      <alignment horizontal="left" vertical="center" wrapText="1"/>
      <protection/>
    </xf>
    <xf numFmtId="175" fontId="1" fillId="0" borderId="0" xfId="347" applyNumberFormat="1" applyFont="1" applyFill="1" applyAlignment="1">
      <alignment horizontal="center" vertical="center" wrapText="1"/>
      <protection/>
    </xf>
    <xf numFmtId="175" fontId="1" fillId="0" borderId="0" xfId="273" applyNumberFormat="1" applyFont="1" applyFill="1" applyBorder="1" applyAlignment="1" applyProtection="1">
      <alignment horizontal="center" vertical="center" wrapText="1"/>
      <protection locked="0"/>
    </xf>
    <xf numFmtId="175" fontId="1" fillId="0" borderId="32" xfId="273" applyNumberFormat="1" applyFont="1" applyFill="1" applyBorder="1" applyAlignment="1" applyProtection="1">
      <alignment horizontal="left" vertical="center" wrapText="1"/>
      <protection locked="0"/>
    </xf>
    <xf numFmtId="49" fontId="1" fillId="0" borderId="47" xfId="273" applyNumberFormat="1" applyFont="1" applyFill="1" applyBorder="1" applyAlignment="1" applyProtection="1">
      <alignment horizontal="center" vertical="center" wrapText="1"/>
      <protection locked="0"/>
    </xf>
    <xf numFmtId="170" fontId="1" fillId="0" borderId="47" xfId="273" applyNumberFormat="1" applyFont="1" applyFill="1" applyBorder="1" applyAlignment="1" applyProtection="1">
      <alignment horizontal="right" vertical="center" wrapText="1"/>
      <protection locked="0"/>
    </xf>
    <xf numFmtId="170" fontId="1" fillId="0" borderId="61" xfId="273" applyNumberFormat="1" applyFont="1" applyFill="1" applyBorder="1" applyAlignment="1" applyProtection="1">
      <alignment horizontal="right" vertical="center" wrapText="1"/>
      <protection locked="0"/>
    </xf>
    <xf numFmtId="170" fontId="1" fillId="0" borderId="40" xfId="273" applyNumberFormat="1" applyFont="1" applyFill="1" applyBorder="1" applyAlignment="1" applyProtection="1">
      <alignment horizontal="center" vertical="center" wrapText="1"/>
      <protection locked="0"/>
    </xf>
    <xf numFmtId="170" fontId="1" fillId="0" borderId="49" xfId="273" applyNumberFormat="1" applyFont="1" applyFill="1" applyBorder="1" applyAlignment="1">
      <alignment horizontal="center" vertical="center" wrapText="1"/>
    </xf>
    <xf numFmtId="175" fontId="42" fillId="0" borderId="41" xfId="273" applyNumberFormat="1" applyFont="1" applyFill="1" applyBorder="1" applyAlignment="1" applyProtection="1">
      <alignment horizontal="left" vertical="center" wrapText="1"/>
      <protection locked="0"/>
    </xf>
    <xf numFmtId="49" fontId="1" fillId="0" borderId="40" xfId="273" applyNumberFormat="1" applyFont="1" applyFill="1" applyBorder="1" applyAlignment="1" applyProtection="1">
      <alignment horizontal="center" vertical="center" wrapText="1"/>
      <protection locked="0"/>
    </xf>
    <xf numFmtId="175" fontId="42" fillId="0" borderId="30" xfId="273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347" applyNumberFormat="1" applyFont="1" applyFill="1" applyAlignment="1">
      <alignment horizontal="center" vertical="center" wrapText="1"/>
      <protection/>
    </xf>
    <xf numFmtId="49" fontId="53" fillId="0" borderId="0" xfId="347" applyNumberFormat="1" applyFont="1" applyFill="1" applyAlignment="1">
      <alignment horizontal="center" vertical="center" wrapText="1"/>
      <protection/>
    </xf>
    <xf numFmtId="169" fontId="1" fillId="0" borderId="0" xfId="273" applyNumberFormat="1" applyFont="1" applyFill="1" applyBorder="1" applyAlignment="1" applyProtection="1">
      <alignment horizontal="center" vertical="center" wrapText="1"/>
      <protection locked="0"/>
    </xf>
    <xf numFmtId="0" fontId="1" fillId="0" borderId="46" xfId="347" applyFont="1" applyFill="1" applyBorder="1" applyAlignment="1">
      <alignment horizontal="center" vertical="center" wrapText="1"/>
      <protection/>
    </xf>
    <xf numFmtId="0" fontId="1" fillId="0" borderId="31" xfId="347" applyFont="1" applyFill="1" applyBorder="1" applyAlignment="1">
      <alignment horizontal="center" vertical="center" wrapText="1"/>
      <protection/>
    </xf>
    <xf numFmtId="0" fontId="1" fillId="0" borderId="0" xfId="347" applyFont="1" applyFill="1" applyBorder="1" applyAlignment="1">
      <alignment horizontal="center" vertical="center" wrapText="1"/>
      <protection/>
    </xf>
    <xf numFmtId="169" fontId="1" fillId="0" borderId="62" xfId="347" applyNumberFormat="1" applyFont="1" applyFill="1" applyBorder="1" applyAlignment="1">
      <alignment horizontal="center" vertical="center" wrapText="1"/>
      <protection/>
    </xf>
    <xf numFmtId="49" fontId="46" fillId="0" borderId="62" xfId="347" applyNumberFormat="1" applyFont="1" applyFill="1" applyBorder="1" applyAlignment="1">
      <alignment horizontal="center" vertical="center" wrapText="1"/>
      <protection/>
    </xf>
    <xf numFmtId="169" fontId="1" fillId="0" borderId="62" xfId="273" applyNumberFormat="1" applyFont="1" applyFill="1" applyBorder="1" applyAlignment="1" applyProtection="1">
      <alignment horizontal="center" vertical="center" wrapText="1"/>
      <protection locked="0"/>
    </xf>
    <xf numFmtId="175" fontId="42" fillId="0" borderId="32" xfId="273" applyNumberFormat="1" applyFont="1" applyFill="1" applyBorder="1" applyAlignment="1" applyProtection="1">
      <alignment horizontal="left" vertical="center" wrapText="1"/>
      <protection locked="0"/>
    </xf>
    <xf numFmtId="175" fontId="1" fillId="0" borderId="27" xfId="273" applyNumberFormat="1" applyFont="1" applyFill="1" applyBorder="1" applyAlignment="1" applyProtection="1">
      <alignment horizontal="left" vertical="center" wrapText="1" indent="4"/>
      <protection locked="0"/>
    </xf>
    <xf numFmtId="175" fontId="1" fillId="0" borderId="30" xfId="273" applyNumberFormat="1" applyFont="1" applyFill="1" applyBorder="1" applyAlignment="1" applyProtection="1">
      <alignment horizontal="left" vertical="center" wrapText="1"/>
      <protection locked="0"/>
    </xf>
    <xf numFmtId="175" fontId="1" fillId="0" borderId="0" xfId="273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273" applyNumberFormat="1" applyFont="1" applyFill="1" applyBorder="1" applyAlignment="1" applyProtection="1">
      <alignment horizontal="center" vertical="center" wrapText="1"/>
      <protection locked="0"/>
    </xf>
    <xf numFmtId="175" fontId="42" fillId="0" borderId="0" xfId="273" applyNumberFormat="1" applyFont="1" applyFill="1" applyBorder="1" applyAlignment="1" applyProtection="1">
      <alignment horizontal="center" vertical="center" wrapText="1"/>
      <protection locked="0"/>
    </xf>
    <xf numFmtId="175" fontId="1" fillId="0" borderId="24" xfId="273" applyNumberFormat="1" applyFont="1" applyFill="1" applyBorder="1" applyAlignment="1" applyProtection="1">
      <alignment horizontal="center" vertical="center" wrapText="1"/>
      <protection locked="0"/>
    </xf>
    <xf numFmtId="175" fontId="1" fillId="0" borderId="48" xfId="273" applyNumberFormat="1" applyFont="1" applyFill="1" applyBorder="1" applyAlignment="1" applyProtection="1">
      <alignment horizontal="center" vertical="center" wrapText="1"/>
      <protection locked="0"/>
    </xf>
    <xf numFmtId="175" fontId="1" fillId="0" borderId="58" xfId="273" applyNumberFormat="1" applyFont="1" applyFill="1" applyBorder="1" applyAlignment="1" applyProtection="1">
      <alignment horizontal="center" vertical="center" wrapText="1"/>
      <protection locked="0"/>
    </xf>
    <xf numFmtId="175" fontId="1" fillId="0" borderId="0" xfId="347" applyNumberFormat="1" applyFont="1" applyFill="1" applyBorder="1" applyAlignment="1">
      <alignment horizontal="center" vertical="center" wrapText="1"/>
      <protection/>
    </xf>
    <xf numFmtId="175" fontId="1" fillId="0" borderId="27" xfId="273" applyNumberFormat="1" applyFont="1" applyFill="1" applyBorder="1" applyAlignment="1" applyProtection="1">
      <alignment horizontal="center" vertical="center" wrapText="1"/>
      <protection locked="0"/>
    </xf>
    <xf numFmtId="175" fontId="1" fillId="0" borderId="45" xfId="273" applyNumberFormat="1" applyFont="1" applyFill="1" applyBorder="1" applyAlignment="1" applyProtection="1">
      <alignment horizontal="center" vertical="center" wrapText="1"/>
      <protection locked="0"/>
    </xf>
    <xf numFmtId="175" fontId="1" fillId="0" borderId="50" xfId="273" applyNumberFormat="1" applyFont="1" applyFill="1" applyBorder="1" applyAlignment="1" applyProtection="1">
      <alignment horizontal="center" vertical="center" wrapText="1"/>
      <protection locked="0"/>
    </xf>
    <xf numFmtId="175" fontId="42" fillId="0" borderId="63" xfId="273" applyNumberFormat="1" applyFont="1" applyFill="1" applyBorder="1" applyAlignment="1" applyProtection="1">
      <alignment horizontal="left" vertical="center" wrapText="1"/>
      <protection locked="0"/>
    </xf>
    <xf numFmtId="175" fontId="1" fillId="0" borderId="46" xfId="273" applyNumberFormat="1" applyFont="1" applyFill="1" applyBorder="1" applyAlignment="1" applyProtection="1">
      <alignment horizontal="center" vertical="center" wrapText="1"/>
      <protection locked="0"/>
    </xf>
    <xf numFmtId="169" fontId="44" fillId="0" borderId="0" xfId="347" applyNumberFormat="1" applyFont="1" applyFill="1" applyBorder="1" applyAlignment="1">
      <alignment horizontal="left" vertical="center"/>
      <protection/>
    </xf>
    <xf numFmtId="0" fontId="45" fillId="0" borderId="0" xfId="347" applyFont="1" applyFill="1" applyBorder="1" applyAlignment="1">
      <alignment horizontal="left" vertical="center" wrapText="1"/>
      <protection/>
    </xf>
    <xf numFmtId="0" fontId="2" fillId="0" borderId="0" xfId="348" applyFill="1">
      <alignment/>
      <protection/>
    </xf>
    <xf numFmtId="169" fontId="2" fillId="0" borderId="0" xfId="348" applyNumberFormat="1" applyFont="1" applyFill="1" applyBorder="1" applyAlignment="1">
      <alignment horizontal="center" vertical="center" wrapText="1"/>
      <protection/>
    </xf>
    <xf numFmtId="169" fontId="2" fillId="0" borderId="0" xfId="348" applyNumberFormat="1" applyFont="1" applyFill="1" applyAlignment="1">
      <alignment vertical="center" wrapText="1"/>
      <protection/>
    </xf>
    <xf numFmtId="49" fontId="2" fillId="0" borderId="0" xfId="348" applyNumberFormat="1" applyFont="1" applyFill="1" applyAlignment="1">
      <alignment horizontal="right" vertical="center" wrapText="1"/>
      <protection/>
    </xf>
    <xf numFmtId="169" fontId="2" fillId="0" borderId="0" xfId="348" applyNumberFormat="1" applyFont="1" applyFill="1" applyAlignment="1">
      <alignment horizontal="center" vertical="center" wrapText="1"/>
      <protection/>
    </xf>
    <xf numFmtId="169" fontId="45" fillId="0" borderId="0" xfId="348" applyNumberFormat="1" applyFont="1" applyFill="1" applyBorder="1" applyAlignment="1">
      <alignment vertical="center" wrapText="1"/>
      <protection/>
    </xf>
    <xf numFmtId="169" fontId="45" fillId="0" borderId="0" xfId="348" applyNumberFormat="1" applyFont="1" applyFill="1" applyAlignment="1">
      <alignment vertical="center" wrapText="1"/>
      <protection/>
    </xf>
    <xf numFmtId="169" fontId="45" fillId="0" borderId="0" xfId="348" applyNumberFormat="1" applyFont="1" applyFill="1" applyAlignment="1">
      <alignment horizontal="left" vertical="center" wrapText="1"/>
      <protection/>
    </xf>
    <xf numFmtId="49" fontId="45" fillId="0" borderId="0" xfId="348" applyNumberFormat="1" applyFont="1" applyFill="1" applyAlignment="1">
      <alignment vertical="center" wrapText="1"/>
      <protection/>
    </xf>
    <xf numFmtId="49" fontId="1" fillId="0" borderId="23" xfId="348" applyNumberFormat="1" applyFont="1" applyFill="1" applyBorder="1" applyAlignment="1">
      <alignment horizontal="center" vertical="center" wrapText="1"/>
      <protection/>
    </xf>
    <xf numFmtId="169" fontId="1" fillId="0" borderId="0" xfId="348" applyNumberFormat="1" applyFont="1" applyFill="1" applyBorder="1" applyAlignment="1">
      <alignment horizontal="center" vertical="center" wrapText="1"/>
      <protection/>
    </xf>
    <xf numFmtId="169" fontId="3" fillId="0" borderId="0" xfId="348" applyNumberFormat="1" applyFont="1" applyFill="1" applyBorder="1" applyAlignment="1">
      <alignment vertical="center" wrapText="1"/>
      <protection/>
    </xf>
    <xf numFmtId="169" fontId="1" fillId="0" borderId="0" xfId="348" applyNumberFormat="1" applyFont="1" applyFill="1" applyBorder="1" applyAlignment="1" applyProtection="1">
      <alignment horizontal="center" vertical="center" wrapText="1"/>
      <protection locked="0"/>
    </xf>
    <xf numFmtId="169" fontId="1" fillId="0" borderId="0" xfId="348" applyNumberFormat="1" applyFont="1" applyFill="1" applyBorder="1" applyAlignment="1" applyProtection="1">
      <alignment vertical="center" wrapText="1"/>
      <protection locked="0"/>
    </xf>
    <xf numFmtId="41" fontId="3" fillId="0" borderId="0" xfId="348" applyNumberFormat="1" applyFont="1" applyFill="1" applyBorder="1" applyAlignment="1">
      <alignment horizontal="right" vertical="center" wrapText="1"/>
      <protection/>
    </xf>
    <xf numFmtId="169" fontId="45" fillId="0" borderId="0" xfId="348" applyNumberFormat="1" applyFont="1" applyFill="1" applyAlignment="1">
      <alignment horizontal="right" vertical="center" wrapText="1"/>
      <protection/>
    </xf>
    <xf numFmtId="41" fontId="1" fillId="0" borderId="24" xfId="348" applyNumberFormat="1" applyFont="1" applyFill="1" applyBorder="1" applyAlignment="1">
      <alignment horizontal="center" vertical="center" wrapText="1"/>
      <protection/>
    </xf>
    <xf numFmtId="49" fontId="1" fillId="0" borderId="25" xfId="348" applyNumberFormat="1" applyFont="1" applyFill="1" applyBorder="1" applyAlignment="1">
      <alignment horizontal="center" vertical="center" wrapText="1"/>
      <protection/>
    </xf>
    <xf numFmtId="41" fontId="1" fillId="0" borderId="25" xfId="348" applyNumberFormat="1" applyFont="1" applyFill="1" applyBorder="1" applyAlignment="1">
      <alignment horizontal="center" vertical="center" wrapText="1"/>
      <protection/>
    </xf>
    <xf numFmtId="41" fontId="1" fillId="0" borderId="26" xfId="348" applyNumberFormat="1" applyFont="1" applyFill="1" applyBorder="1" applyAlignment="1">
      <alignment horizontal="center" vertical="center" wrapText="1"/>
      <protection/>
    </xf>
    <xf numFmtId="169" fontId="45" fillId="0" borderId="0" xfId="348" applyNumberFormat="1" applyFont="1" applyFill="1" applyAlignment="1">
      <alignment horizontal="center" vertical="center" wrapText="1"/>
      <protection/>
    </xf>
    <xf numFmtId="0" fontId="0" fillId="0" borderId="0" xfId="312" applyFill="1" applyAlignment="1">
      <alignment vertical="center"/>
      <protection/>
    </xf>
    <xf numFmtId="41" fontId="42" fillId="0" borderId="27" xfId="348" applyNumberFormat="1" applyFont="1" applyFill="1" applyBorder="1" applyAlignment="1">
      <alignment horizontal="left" vertical="center" wrapText="1"/>
      <protection/>
    </xf>
    <xf numFmtId="49" fontId="1" fillId="0" borderId="28" xfId="348" applyNumberFormat="1" applyFont="1" applyFill="1" applyBorder="1" applyAlignment="1">
      <alignment horizontal="center" vertical="center" wrapText="1"/>
      <protection/>
    </xf>
    <xf numFmtId="41" fontId="1" fillId="0" borderId="27" xfId="348" applyNumberFormat="1" applyFont="1" applyFill="1" applyBorder="1" applyAlignment="1">
      <alignment horizontal="left" vertical="center" wrapText="1" indent="2"/>
      <protection/>
    </xf>
    <xf numFmtId="41" fontId="1" fillId="0" borderId="27" xfId="348" applyNumberFormat="1" applyFont="1" applyFill="1" applyBorder="1" applyAlignment="1">
      <alignment horizontal="left" vertical="center" wrapText="1" indent="4"/>
      <protection/>
    </xf>
    <xf numFmtId="41" fontId="42" fillId="0" borderId="63" xfId="348" applyNumberFormat="1" applyFont="1" applyFill="1" applyBorder="1" applyAlignment="1">
      <alignment horizontal="left" vertical="center" wrapText="1"/>
      <protection/>
    </xf>
    <xf numFmtId="49" fontId="1" fillId="0" borderId="64" xfId="348" applyNumberFormat="1" applyFont="1" applyFill="1" applyBorder="1" applyAlignment="1">
      <alignment horizontal="center" vertical="center" wrapText="1"/>
      <protection/>
    </xf>
    <xf numFmtId="41" fontId="1" fillId="0" borderId="63" xfId="348" applyNumberFormat="1" applyFont="1" applyFill="1" applyBorder="1" applyAlignment="1">
      <alignment horizontal="left" vertical="center" wrapText="1" indent="2"/>
      <protection/>
    </xf>
    <xf numFmtId="170" fontId="1" fillId="0" borderId="28" xfId="348" applyNumberFormat="1" applyFont="1" applyFill="1" applyBorder="1" applyAlignment="1">
      <alignment horizontal="center" vertical="center" wrapText="1"/>
      <protection/>
    </xf>
    <xf numFmtId="170" fontId="1" fillId="0" borderId="29" xfId="348" applyNumberFormat="1" applyFont="1" applyFill="1" applyBorder="1" applyAlignment="1">
      <alignment horizontal="center" vertical="center" wrapText="1"/>
      <protection/>
    </xf>
    <xf numFmtId="41" fontId="42" fillId="0" borderId="30" xfId="348" applyNumberFormat="1" applyFont="1" applyFill="1" applyBorder="1" applyAlignment="1">
      <alignment horizontal="left" vertical="center" wrapText="1"/>
      <protection/>
    </xf>
    <xf numFmtId="49" fontId="1" fillId="0" borderId="31" xfId="348" applyNumberFormat="1" applyFont="1" applyFill="1" applyBorder="1" applyAlignment="1">
      <alignment horizontal="center" vertical="center" wrapText="1"/>
      <protection/>
    </xf>
    <xf numFmtId="169" fontId="44" fillId="0" borderId="0" xfId="348" applyNumberFormat="1" applyFont="1" applyFill="1" applyBorder="1" applyAlignment="1">
      <alignment horizontal="left" vertical="center" wrapText="1"/>
      <protection/>
    </xf>
    <xf numFmtId="0" fontId="45" fillId="0" borderId="0" xfId="348" applyFont="1" applyFill="1" applyBorder="1" applyAlignment="1" applyProtection="1">
      <alignment vertical="center" wrapText="1"/>
      <protection locked="0"/>
    </xf>
    <xf numFmtId="0" fontId="2" fillId="0" borderId="0" xfId="348" applyFont="1" applyFill="1" applyAlignment="1">
      <alignment vertical="center" wrapText="1"/>
      <protection/>
    </xf>
    <xf numFmtId="0" fontId="45" fillId="0" borderId="0" xfId="348" applyFont="1" applyFill="1" applyBorder="1" applyAlignment="1">
      <alignment horizontal="left" vertical="center" wrapText="1"/>
      <protection/>
    </xf>
    <xf numFmtId="49" fontId="45" fillId="0" borderId="0" xfId="348" applyNumberFormat="1" applyFont="1" applyFill="1" applyBorder="1" applyAlignment="1">
      <alignment vertical="center" wrapText="1"/>
      <protection/>
    </xf>
    <xf numFmtId="169" fontId="45" fillId="0" borderId="0" xfId="348" applyNumberFormat="1" applyFont="1" applyFill="1" applyBorder="1" applyAlignment="1" applyProtection="1">
      <alignment horizontal="right" vertical="center" wrapText="1"/>
      <protection locked="0"/>
    </xf>
    <xf numFmtId="0" fontId="57" fillId="0" borderId="0" xfId="331" applyNumberFormat="1" applyFont="1" applyFill="1" applyBorder="1" applyAlignment="1" applyProtection="1">
      <alignment vertical="center" wrapText="1"/>
      <protection/>
    </xf>
    <xf numFmtId="49" fontId="57" fillId="0" borderId="0" xfId="331" applyNumberFormat="1" applyFont="1" applyFill="1" applyBorder="1" applyAlignment="1" applyProtection="1">
      <alignment vertical="center"/>
      <protection/>
    </xf>
    <xf numFmtId="49" fontId="25" fillId="0" borderId="0" xfId="324" applyNumberFormat="1" applyFont="1" applyFill="1" applyBorder="1" applyAlignment="1">
      <alignment vertical="center"/>
      <protection/>
    </xf>
    <xf numFmtId="3" fontId="0" fillId="0" borderId="0" xfId="312" applyNumberFormat="1" applyFont="1" applyFill="1" applyAlignment="1">
      <alignment vertical="center" wrapText="1"/>
      <protection/>
    </xf>
    <xf numFmtId="49" fontId="0" fillId="0" borderId="0" xfId="312" applyNumberFormat="1" applyFont="1" applyFill="1" applyAlignment="1">
      <alignment vertical="center"/>
      <protection/>
    </xf>
    <xf numFmtId="0" fontId="2" fillId="0" borderId="0" xfId="348" applyFont="1" applyFill="1">
      <alignment/>
      <protection/>
    </xf>
    <xf numFmtId="0" fontId="0" fillId="0" borderId="0" xfId="312" applyFont="1" applyFill="1" applyAlignment="1">
      <alignment vertical="center" wrapText="1"/>
      <protection/>
    </xf>
    <xf numFmtId="0" fontId="0" fillId="0" borderId="0" xfId="312" applyFill="1" applyAlignment="1">
      <alignment vertical="center" wrapText="1"/>
      <protection/>
    </xf>
    <xf numFmtId="49" fontId="0" fillId="0" borderId="0" xfId="312" applyNumberFormat="1" applyFill="1" applyAlignment="1">
      <alignment vertical="center"/>
      <protection/>
    </xf>
    <xf numFmtId="49" fontId="45" fillId="0" borderId="0" xfId="347" applyNumberFormat="1" applyFont="1" applyFill="1" applyBorder="1" applyAlignment="1">
      <alignment vertical="center" wrapText="1"/>
      <protection/>
    </xf>
    <xf numFmtId="169" fontId="45" fillId="0" borderId="0" xfId="347" applyNumberFormat="1" applyFont="1" applyFill="1" applyBorder="1" applyAlignment="1" applyProtection="1">
      <alignment horizontal="right" vertical="center" wrapText="1"/>
      <protection locked="0"/>
    </xf>
    <xf numFmtId="0" fontId="47" fillId="0" borderId="0" xfId="0" applyFont="1" applyAlignment="1">
      <alignment horizontal="center" vertical="center" wrapText="1"/>
    </xf>
    <xf numFmtId="41" fontId="53" fillId="0" borderId="31" xfId="0" applyNumberFormat="1" applyFont="1" applyFill="1" applyBorder="1" applyAlignment="1">
      <alignment horizontal="center" vertical="center" wrapText="1"/>
    </xf>
    <xf numFmtId="0" fontId="53" fillId="0" borderId="33" xfId="0" applyNumberFormat="1" applyFont="1" applyFill="1" applyBorder="1" applyAlignment="1">
      <alignment horizontal="center" vertical="center" wrapText="1"/>
    </xf>
    <xf numFmtId="41" fontId="53" fillId="0" borderId="33" xfId="0" applyNumberFormat="1" applyFont="1" applyFill="1" applyBorder="1" applyAlignment="1">
      <alignment horizontal="left" vertical="center" wrapText="1"/>
    </xf>
    <xf numFmtId="0" fontId="53" fillId="0" borderId="28" xfId="0" applyNumberFormat="1" applyFont="1" applyFill="1" applyBorder="1" applyAlignment="1">
      <alignment horizontal="center" vertical="center" wrapText="1"/>
    </xf>
    <xf numFmtId="41" fontId="53" fillId="0" borderId="28" xfId="0" applyNumberFormat="1" applyFont="1" applyFill="1" applyBorder="1" applyAlignment="1">
      <alignment horizontal="left" vertical="center" wrapText="1"/>
    </xf>
    <xf numFmtId="41" fontId="53" fillId="0" borderId="34" xfId="0" applyNumberFormat="1" applyFont="1" applyFill="1" applyBorder="1" applyAlignment="1">
      <alignment horizontal="left" vertical="center" wrapText="1" indent="4"/>
    </xf>
    <xf numFmtId="41" fontId="53" fillId="0" borderId="38" xfId="0" applyNumberFormat="1" applyFont="1" applyFill="1" applyBorder="1" applyAlignment="1">
      <alignment horizontal="left" vertical="center" wrapText="1"/>
    </xf>
    <xf numFmtId="0" fontId="53" fillId="0" borderId="31" xfId="0" applyNumberFormat="1" applyFont="1" applyFill="1" applyBorder="1" applyAlignment="1">
      <alignment horizontal="center" vertical="center" wrapText="1"/>
    </xf>
    <xf numFmtId="41" fontId="53" fillId="0" borderId="31" xfId="0" applyNumberFormat="1" applyFont="1" applyFill="1" applyBorder="1" applyAlignment="1">
      <alignment horizontal="left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41" fontId="58" fillId="0" borderId="28" xfId="0" applyNumberFormat="1" applyFont="1" applyFill="1" applyBorder="1" applyAlignment="1">
      <alignment horizontal="left" vertical="center" wrapText="1"/>
    </xf>
    <xf numFmtId="41" fontId="1" fillId="0" borderId="28" xfId="0" applyNumberFormat="1" applyFont="1" applyFill="1" applyBorder="1" applyAlignment="1">
      <alignment horizontal="left" vertical="center" wrapText="1"/>
    </xf>
    <xf numFmtId="41" fontId="1" fillId="0" borderId="29" xfId="0" applyNumberFormat="1" applyFont="1" applyFill="1" applyBorder="1" applyAlignment="1">
      <alignment horizontal="left" vertical="center" wrapText="1"/>
    </xf>
    <xf numFmtId="41" fontId="1" fillId="0" borderId="0" xfId="0" applyNumberFormat="1" applyFont="1" applyFill="1" applyBorder="1" applyAlignment="1">
      <alignment horizontal="left" vertical="center" wrapText="1"/>
    </xf>
    <xf numFmtId="41" fontId="58" fillId="0" borderId="36" xfId="0" applyNumberFormat="1" applyFont="1" applyFill="1" applyBorder="1" applyAlignment="1">
      <alignment horizontal="left" vertical="center" wrapText="1" indent="4"/>
    </xf>
    <xf numFmtId="0" fontId="2" fillId="0" borderId="31" xfId="0" applyNumberFormat="1" applyFont="1" applyFill="1" applyBorder="1" applyAlignment="1">
      <alignment horizontal="center" vertical="center" wrapText="1"/>
    </xf>
    <xf numFmtId="41" fontId="58" fillId="0" borderId="31" xfId="0" applyNumberFormat="1" applyFont="1" applyFill="1" applyBorder="1" applyAlignment="1">
      <alignment horizontal="left" vertical="center" wrapText="1"/>
    </xf>
    <xf numFmtId="41" fontId="1" fillId="0" borderId="31" xfId="0" applyNumberFormat="1" applyFont="1" applyFill="1" applyBorder="1" applyAlignment="1">
      <alignment horizontal="left" vertical="center" wrapText="1"/>
    </xf>
    <xf numFmtId="41" fontId="1" fillId="0" borderId="65" xfId="0" applyNumberFormat="1" applyFont="1" applyFill="1" applyBorder="1" applyAlignment="1">
      <alignment horizontal="left" vertical="center" wrapText="1"/>
    </xf>
    <xf numFmtId="41" fontId="58" fillId="0" borderId="0" xfId="0" applyNumberFormat="1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41" fontId="53" fillId="0" borderId="25" xfId="0" applyNumberFormat="1" applyFont="1" applyFill="1" applyBorder="1" applyAlignment="1">
      <alignment horizontal="center" vertical="center" wrapText="1"/>
    </xf>
    <xf numFmtId="41" fontId="53" fillId="0" borderId="36" xfId="0" applyNumberFormat="1" applyFont="1" applyFill="1" applyBorder="1" applyAlignment="1">
      <alignment horizontal="left" vertical="center" wrapText="1" indent="4"/>
    </xf>
    <xf numFmtId="41" fontId="53" fillId="0" borderId="49" xfId="0" applyNumberFormat="1" applyFont="1" applyFill="1" applyBorder="1" applyAlignment="1">
      <alignment horizontal="left" vertical="center" wrapText="1" indent="4"/>
    </xf>
    <xf numFmtId="41" fontId="53" fillId="0" borderId="49" xfId="0" applyNumberFormat="1" applyFont="1" applyFill="1" applyBorder="1" applyAlignment="1">
      <alignment horizontal="right" vertical="center" wrapText="1"/>
    </xf>
    <xf numFmtId="41" fontId="53" fillId="0" borderId="53" xfId="0" applyNumberFormat="1" applyFont="1" applyFill="1" applyBorder="1" applyAlignment="1">
      <alignment horizontal="right" vertical="center" wrapText="1"/>
    </xf>
    <xf numFmtId="41" fontId="59" fillId="0" borderId="27" xfId="0" applyNumberFormat="1" applyFont="1" applyFill="1" applyBorder="1" applyAlignment="1">
      <alignment horizontal="left" vertical="center" wrapText="1"/>
    </xf>
    <xf numFmtId="0" fontId="59" fillId="0" borderId="28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41" fontId="53" fillId="0" borderId="30" xfId="0" applyNumberFormat="1" applyFont="1" applyFill="1" applyBorder="1" applyAlignment="1">
      <alignment horizontal="left" vertical="center" wrapText="1"/>
    </xf>
    <xf numFmtId="169" fontId="3" fillId="0" borderId="0" xfId="347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1" fontId="53" fillId="0" borderId="66" xfId="0" applyNumberFormat="1" applyFont="1" applyFill="1" applyBorder="1" applyAlignment="1">
      <alignment horizontal="center" vertical="center" wrapText="1"/>
    </xf>
    <xf numFmtId="41" fontId="58" fillId="0" borderId="0" xfId="0" applyNumberFormat="1" applyFont="1" applyFill="1" applyBorder="1" applyAlignment="1">
      <alignment horizontal="center" vertical="center" wrapText="1"/>
    </xf>
    <xf numFmtId="41" fontId="53" fillId="0" borderId="0" xfId="0" applyNumberFormat="1" applyFont="1" applyFill="1" applyBorder="1" applyAlignment="1">
      <alignment horizontal="center" vertical="center" wrapText="1"/>
    </xf>
    <xf numFmtId="41" fontId="1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 wrapText="1"/>
    </xf>
    <xf numFmtId="0" fontId="53" fillId="0" borderId="45" xfId="0" applyNumberFormat="1" applyFont="1" applyFill="1" applyBorder="1" applyAlignment="1">
      <alignment horizontal="center" vertical="center" wrapText="1"/>
    </xf>
    <xf numFmtId="0" fontId="53" fillId="0" borderId="46" xfId="0" applyNumberFormat="1" applyFont="1" applyFill="1" applyBorder="1" applyAlignment="1">
      <alignment horizontal="center" vertical="center" wrapText="1"/>
    </xf>
    <xf numFmtId="41" fontId="53" fillId="0" borderId="67" xfId="0" applyNumberFormat="1" applyFont="1" applyFill="1" applyBorder="1" applyAlignment="1">
      <alignment horizontal="center" vertical="center" wrapText="1"/>
    </xf>
    <xf numFmtId="41" fontId="53" fillId="0" borderId="68" xfId="0" applyNumberFormat="1" applyFont="1" applyFill="1" applyBorder="1" applyAlignment="1">
      <alignment horizontal="center" vertical="center" wrapText="1"/>
    </xf>
    <xf numFmtId="0" fontId="53" fillId="0" borderId="51" xfId="0" applyNumberFormat="1" applyFont="1" applyFill="1" applyBorder="1" applyAlignment="1">
      <alignment horizontal="center" vertical="center" wrapText="1"/>
    </xf>
    <xf numFmtId="41" fontId="2" fillId="0" borderId="48" xfId="0" applyNumberFormat="1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/>
    </xf>
    <xf numFmtId="0" fontId="53" fillId="0" borderId="69" xfId="0" applyFont="1" applyBorder="1" applyAlignment="1">
      <alignment horizontal="center" vertical="center"/>
    </xf>
    <xf numFmtId="0" fontId="47" fillId="0" borderId="52" xfId="0" applyFont="1" applyBorder="1" applyAlignment="1">
      <alignment vertical="center"/>
    </xf>
    <xf numFmtId="0" fontId="53" fillId="0" borderId="45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0" fontId="53" fillId="0" borderId="52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41" fontId="61" fillId="0" borderId="0" xfId="0" applyNumberFormat="1" applyFont="1" applyFill="1" applyBorder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/>
    </xf>
    <xf numFmtId="0" fontId="53" fillId="0" borderId="46" xfId="0" applyFont="1" applyFill="1" applyBorder="1" applyAlignment="1">
      <alignment horizontal="center" vertical="center" wrapText="1"/>
    </xf>
    <xf numFmtId="0" fontId="53" fillId="0" borderId="36" xfId="0" applyFont="1" applyBorder="1" applyAlignment="1">
      <alignment vertical="center" wrapText="1"/>
    </xf>
    <xf numFmtId="0" fontId="53" fillId="0" borderId="52" xfId="0" applyFont="1" applyBorder="1" applyAlignment="1">
      <alignment vertical="center" wrapText="1"/>
    </xf>
    <xf numFmtId="0" fontId="47" fillId="0" borderId="49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61" fillId="0" borderId="0" xfId="0" applyFont="1" applyBorder="1" applyAlignment="1">
      <alignment vertical="center"/>
    </xf>
    <xf numFmtId="0" fontId="53" fillId="0" borderId="27" xfId="0" applyFont="1" applyBorder="1" applyAlignment="1">
      <alignment vertical="center" wrapText="1"/>
    </xf>
    <xf numFmtId="0" fontId="53" fillId="0" borderId="69" xfId="0" applyFont="1" applyBorder="1" applyAlignment="1">
      <alignment horizontal="center" vertical="center" wrapText="1"/>
    </xf>
    <xf numFmtId="0" fontId="53" fillId="0" borderId="36" xfId="0" applyFont="1" applyFill="1" applyBorder="1" applyAlignment="1">
      <alignment horizontal="left" wrapText="1"/>
    </xf>
    <xf numFmtId="0" fontId="53" fillId="0" borderId="49" xfId="0" applyFont="1" applyBorder="1" applyAlignment="1">
      <alignment horizontal="right" vertical="center" wrapText="1"/>
    </xf>
    <xf numFmtId="0" fontId="53" fillId="0" borderId="53" xfId="0" applyFont="1" applyBorder="1" applyAlignment="1">
      <alignment horizontal="right" vertical="center" wrapText="1"/>
    </xf>
    <xf numFmtId="0" fontId="53" fillId="0" borderId="41" xfId="0" applyFont="1" applyFill="1" applyBorder="1" applyAlignment="1">
      <alignment horizontal="left" wrapText="1" indent="2"/>
    </xf>
    <xf numFmtId="0" fontId="53" fillId="0" borderId="63" xfId="0" applyFont="1" applyFill="1" applyBorder="1" applyAlignment="1">
      <alignment horizontal="left" wrapText="1" indent="2"/>
    </xf>
    <xf numFmtId="0" fontId="61" fillId="0" borderId="27" xfId="0" applyFont="1" applyFill="1" applyBorder="1" applyAlignment="1">
      <alignment horizontal="left" wrapText="1" indent="2"/>
    </xf>
    <xf numFmtId="0" fontId="47" fillId="0" borderId="45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wrapText="1"/>
    </xf>
    <xf numFmtId="0" fontId="61" fillId="0" borderId="41" xfId="0" applyFont="1" applyFill="1" applyBorder="1" applyAlignment="1">
      <alignment horizontal="left" wrapText="1" indent="1"/>
    </xf>
    <xf numFmtId="0" fontId="47" fillId="0" borderId="40" xfId="0" applyFont="1" applyBorder="1" applyAlignment="1">
      <alignment horizontal="center" vertical="center" wrapText="1"/>
    </xf>
    <xf numFmtId="0" fontId="47" fillId="0" borderId="40" xfId="0" applyFont="1" applyBorder="1" applyAlignment="1">
      <alignment vertical="center"/>
    </xf>
    <xf numFmtId="0" fontId="47" fillId="0" borderId="59" xfId="0" applyFont="1" applyBorder="1" applyAlignment="1">
      <alignment vertical="center"/>
    </xf>
    <xf numFmtId="0" fontId="61" fillId="0" borderId="41" xfId="0" applyFont="1" applyFill="1" applyBorder="1" applyAlignment="1">
      <alignment horizontal="left" wrapText="1" indent="2"/>
    </xf>
    <xf numFmtId="0" fontId="61" fillId="0" borderId="63" xfId="0" applyFont="1" applyFill="1" applyBorder="1" applyAlignment="1">
      <alignment horizontal="left" wrapText="1" indent="2"/>
    </xf>
    <xf numFmtId="0" fontId="47" fillId="0" borderId="46" xfId="0" applyFont="1" applyBorder="1" applyAlignment="1">
      <alignment vertical="center"/>
    </xf>
    <xf numFmtId="0" fontId="47" fillId="0" borderId="56" xfId="0" applyFont="1" applyBorder="1" applyAlignment="1">
      <alignment vertical="center"/>
    </xf>
    <xf numFmtId="41" fontId="53" fillId="0" borderId="41" xfId="0" applyNumberFormat="1" applyFont="1" applyFill="1" applyBorder="1" applyAlignment="1">
      <alignment vertical="center" wrapText="1"/>
    </xf>
    <xf numFmtId="0" fontId="53" fillId="0" borderId="48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53" fillId="0" borderId="58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left" vertical="center" wrapText="1"/>
    </xf>
    <xf numFmtId="0" fontId="62" fillId="0" borderId="45" xfId="294" applyFont="1" applyBorder="1" applyAlignment="1">
      <alignment horizontal="center"/>
      <protection/>
    </xf>
    <xf numFmtId="0" fontId="53" fillId="0" borderId="40" xfId="294" applyFont="1" applyBorder="1" applyAlignment="1">
      <alignment horizontal="center"/>
      <protection/>
    </xf>
    <xf numFmtId="0" fontId="53" fillId="0" borderId="46" xfId="294" applyFont="1" applyBorder="1" applyAlignment="1">
      <alignment horizontal="center"/>
      <protection/>
    </xf>
    <xf numFmtId="49" fontId="42" fillId="0" borderId="42" xfId="347" applyNumberFormat="1" applyFont="1" applyFill="1" applyBorder="1" applyAlignment="1">
      <alignment horizontal="center" vertical="center" wrapText="1"/>
      <protection/>
    </xf>
    <xf numFmtId="49" fontId="42" fillId="0" borderId="44" xfId="347" applyNumberFormat="1" applyFont="1" applyFill="1" applyBorder="1" applyAlignment="1">
      <alignment horizontal="center" vertical="center" wrapText="1"/>
      <protection/>
    </xf>
    <xf numFmtId="170" fontId="42" fillId="0" borderId="28" xfId="347" applyNumberFormat="1" applyFont="1" applyFill="1" applyBorder="1" applyAlignment="1">
      <alignment horizontal="right" vertical="center" wrapText="1"/>
      <protection/>
    </xf>
    <xf numFmtId="170" fontId="42" fillId="0" borderId="29" xfId="347" applyNumberFormat="1" applyFont="1" applyFill="1" applyBorder="1" applyAlignment="1">
      <alignment horizontal="right" vertical="center" wrapText="1"/>
      <protection/>
    </xf>
    <xf numFmtId="170" fontId="42" fillId="0" borderId="31" xfId="347" applyNumberFormat="1" applyFont="1" applyFill="1" applyBorder="1" applyAlignment="1">
      <alignment horizontal="right" vertical="center" wrapText="1"/>
      <protection/>
    </xf>
    <xf numFmtId="170" fontId="42" fillId="0" borderId="65" xfId="347" applyNumberFormat="1" applyFont="1" applyFill="1" applyBorder="1" applyAlignment="1">
      <alignment horizontal="right" vertical="center" wrapText="1"/>
      <protection/>
    </xf>
    <xf numFmtId="170" fontId="42" fillId="0" borderId="46" xfId="347" applyNumberFormat="1" applyFont="1" applyFill="1" applyBorder="1" applyAlignment="1">
      <alignment horizontal="right" vertical="center" wrapText="1"/>
      <protection/>
    </xf>
    <xf numFmtId="170" fontId="42" fillId="0" borderId="64" xfId="347" applyNumberFormat="1" applyFont="1" applyFill="1" applyBorder="1" applyAlignment="1">
      <alignment horizontal="right" vertical="center" wrapText="1"/>
      <protection/>
    </xf>
    <xf numFmtId="170" fontId="42" fillId="0" borderId="70" xfId="347" applyNumberFormat="1" applyFont="1" applyFill="1" applyBorder="1" applyAlignment="1">
      <alignment horizontal="right" vertical="center" wrapText="1"/>
      <protection/>
    </xf>
    <xf numFmtId="169" fontId="4" fillId="0" borderId="0" xfId="347" applyNumberFormat="1" applyFont="1" applyFill="1" applyBorder="1" applyAlignment="1">
      <alignment vertical="center" wrapText="1"/>
      <protection/>
    </xf>
    <xf numFmtId="169" fontId="42" fillId="0" borderId="0" xfId="347" applyNumberFormat="1" applyFont="1" applyFill="1" applyBorder="1" applyAlignment="1">
      <alignment horizontal="left" wrapText="1"/>
      <protection/>
    </xf>
    <xf numFmtId="169" fontId="64" fillId="0" borderId="0" xfId="347" applyNumberFormat="1" applyFont="1" applyFill="1" applyBorder="1" applyAlignment="1">
      <alignment vertical="center" wrapText="1"/>
      <protection/>
    </xf>
    <xf numFmtId="41" fontId="42" fillId="0" borderId="0" xfId="347" applyNumberFormat="1" applyFont="1" applyFill="1" applyBorder="1" applyAlignment="1">
      <alignment vertical="center" wrapText="1"/>
      <protection/>
    </xf>
    <xf numFmtId="170" fontId="42" fillId="0" borderId="33" xfId="347" applyNumberFormat="1" applyFont="1" applyFill="1" applyBorder="1" applyAlignment="1">
      <alignment horizontal="right" vertical="center" wrapText="1"/>
      <protection/>
    </xf>
    <xf numFmtId="170" fontId="42" fillId="0" borderId="71" xfId="347" applyNumberFormat="1" applyFont="1" applyFill="1" applyBorder="1" applyAlignment="1">
      <alignment horizontal="right" vertical="center" wrapText="1"/>
      <protection/>
    </xf>
    <xf numFmtId="170" fontId="42" fillId="0" borderId="72" xfId="347" applyNumberFormat="1" applyFont="1" applyFill="1" applyBorder="1" applyAlignment="1">
      <alignment horizontal="right" vertical="center" wrapText="1"/>
      <protection/>
    </xf>
    <xf numFmtId="170" fontId="42" fillId="0" borderId="53" xfId="347" applyNumberFormat="1" applyFont="1" applyFill="1" applyBorder="1" applyAlignment="1">
      <alignment horizontal="right" vertical="center" wrapText="1"/>
      <protection/>
    </xf>
    <xf numFmtId="170" fontId="42" fillId="0" borderId="38" xfId="347" applyNumberFormat="1" applyFont="1" applyFill="1" applyBorder="1" applyAlignment="1">
      <alignment horizontal="right" vertical="center" wrapText="1"/>
      <protection/>
    </xf>
    <xf numFmtId="170" fontId="42" fillId="0" borderId="73" xfId="347" applyNumberFormat="1" applyFont="1" applyFill="1" applyBorder="1" applyAlignment="1">
      <alignment horizontal="right" vertical="center" wrapText="1"/>
      <protection/>
    </xf>
    <xf numFmtId="0" fontId="64" fillId="0" borderId="0" xfId="347" applyFont="1" applyFill="1" applyAlignment="1">
      <alignment vertical="center" wrapText="1"/>
      <protection/>
    </xf>
    <xf numFmtId="0" fontId="42" fillId="0" borderId="0" xfId="347" applyFont="1" applyFill="1" applyBorder="1" applyAlignment="1">
      <alignment horizontal="left" wrapText="1" readingOrder="1"/>
      <protection/>
    </xf>
    <xf numFmtId="0" fontId="64" fillId="0" borderId="0" xfId="347" applyFont="1" applyFill="1" applyBorder="1" applyAlignment="1">
      <alignment horizontal="center" vertical="center" wrapText="1"/>
      <protection/>
    </xf>
    <xf numFmtId="169" fontId="42" fillId="0" borderId="74" xfId="347" applyNumberFormat="1" applyFont="1" applyFill="1" applyBorder="1" applyAlignment="1" applyProtection="1">
      <alignment horizontal="center" vertical="center" wrapText="1"/>
      <protection locked="0"/>
    </xf>
    <xf numFmtId="169" fontId="42" fillId="0" borderId="44" xfId="347" applyNumberFormat="1" applyFont="1" applyFill="1" applyBorder="1" applyAlignment="1">
      <alignment horizontal="center" vertical="center" wrapText="1"/>
      <protection/>
    </xf>
    <xf numFmtId="170" fontId="42" fillId="0" borderId="45" xfId="273" applyNumberFormat="1" applyFont="1" applyFill="1" applyBorder="1" applyAlignment="1" applyProtection="1">
      <alignment horizontal="right" vertical="center" wrapText="1"/>
      <protection locked="0"/>
    </xf>
    <xf numFmtId="170" fontId="42" fillId="0" borderId="43" xfId="273" applyNumberFormat="1" applyFont="1" applyFill="1" applyBorder="1" applyAlignment="1" applyProtection="1">
      <alignment horizontal="right" vertical="center" wrapText="1"/>
      <protection locked="0"/>
    </xf>
    <xf numFmtId="170" fontId="42" fillId="0" borderId="40" xfId="273" applyNumberFormat="1" applyFont="1" applyFill="1" applyBorder="1" applyAlignment="1" applyProtection="1">
      <alignment horizontal="right" vertical="center" wrapText="1"/>
      <protection locked="0"/>
    </xf>
    <xf numFmtId="170" fontId="42" fillId="0" borderId="59" xfId="273" applyNumberFormat="1" applyFont="1" applyFill="1" applyBorder="1" applyAlignment="1" applyProtection="1">
      <alignment horizontal="right" vertical="center" wrapText="1"/>
      <protection locked="0"/>
    </xf>
    <xf numFmtId="170" fontId="42" fillId="0" borderId="40" xfId="273" applyNumberFormat="1" applyFont="1" applyFill="1" applyBorder="1" applyAlignment="1">
      <alignment horizontal="right" vertical="center" wrapText="1"/>
    </xf>
    <xf numFmtId="170" fontId="42" fillId="0" borderId="57" xfId="273" applyNumberFormat="1" applyFont="1" applyFill="1" applyBorder="1" applyAlignment="1" applyProtection="1">
      <alignment horizontal="right" vertical="center" wrapText="1"/>
      <protection locked="0"/>
    </xf>
    <xf numFmtId="170" fontId="42" fillId="0" borderId="75" xfId="273" applyNumberFormat="1" applyFont="1" applyFill="1" applyBorder="1" applyAlignment="1" applyProtection="1">
      <alignment horizontal="right" vertical="center" wrapText="1"/>
      <protection locked="0"/>
    </xf>
    <xf numFmtId="170" fontId="42" fillId="0" borderId="49" xfId="273" applyNumberFormat="1" applyFont="1" applyFill="1" applyBorder="1" applyAlignment="1">
      <alignment horizontal="right" vertical="center" wrapText="1"/>
    </xf>
    <xf numFmtId="170" fontId="42" fillId="0" borderId="49" xfId="273" applyNumberFormat="1" applyFont="1" applyFill="1" applyBorder="1" applyAlignment="1" applyProtection="1">
      <alignment horizontal="right" vertical="center" wrapText="1"/>
      <protection locked="0"/>
    </xf>
    <xf numFmtId="170" fontId="42" fillId="0" borderId="60" xfId="273" applyNumberFormat="1" applyFont="1" applyFill="1" applyBorder="1" applyAlignment="1" applyProtection="1">
      <alignment horizontal="right" vertical="center" wrapText="1"/>
      <protection locked="0"/>
    </xf>
    <xf numFmtId="170" fontId="42" fillId="0" borderId="46" xfId="273" applyNumberFormat="1" applyFont="1" applyFill="1" applyBorder="1" applyAlignment="1" applyProtection="1">
      <alignment horizontal="right" vertical="center" wrapText="1"/>
      <protection locked="0"/>
    </xf>
    <xf numFmtId="170" fontId="42" fillId="0" borderId="76" xfId="273" applyNumberFormat="1" applyFont="1" applyFill="1" applyBorder="1" applyAlignment="1">
      <alignment horizontal="right" vertical="center" wrapText="1"/>
    </xf>
    <xf numFmtId="170" fontId="42" fillId="0" borderId="56" xfId="273" applyNumberFormat="1" applyFont="1" applyFill="1" applyBorder="1" applyAlignment="1" applyProtection="1">
      <alignment horizontal="right" vertical="center" wrapText="1"/>
      <protection locked="0"/>
    </xf>
    <xf numFmtId="170" fontId="42" fillId="0" borderId="47" xfId="273" applyNumberFormat="1" applyFont="1" applyFill="1" applyBorder="1" applyAlignment="1" applyProtection="1">
      <alignment horizontal="right" vertical="center" wrapText="1"/>
      <protection locked="0"/>
    </xf>
    <xf numFmtId="170" fontId="42" fillId="0" borderId="75" xfId="273" applyNumberFormat="1" applyFont="1" applyFill="1" applyBorder="1" applyAlignment="1">
      <alignment horizontal="right" vertical="center" wrapText="1"/>
    </xf>
    <xf numFmtId="170" fontId="42" fillId="0" borderId="61" xfId="273" applyNumberFormat="1" applyFont="1" applyFill="1" applyBorder="1" applyAlignment="1" applyProtection="1">
      <alignment horizontal="right" vertical="center" wrapText="1"/>
      <protection locked="0"/>
    </xf>
    <xf numFmtId="170" fontId="42" fillId="0" borderId="0" xfId="273" applyNumberFormat="1" applyFont="1" applyFill="1" applyBorder="1" applyAlignment="1">
      <alignment horizontal="right" vertical="center" wrapText="1"/>
    </xf>
    <xf numFmtId="170" fontId="42" fillId="0" borderId="76" xfId="273" applyNumberFormat="1" applyFont="1" applyFill="1" applyBorder="1" applyAlignment="1" applyProtection="1">
      <alignment horizontal="right" vertical="center" wrapText="1"/>
      <protection locked="0"/>
    </xf>
    <xf numFmtId="175" fontId="42" fillId="0" borderId="46" xfId="273" applyNumberFormat="1" applyFont="1" applyFill="1" applyBorder="1" applyAlignment="1" applyProtection="1">
      <alignment horizontal="right" vertical="center" wrapText="1"/>
      <protection locked="0"/>
    </xf>
    <xf numFmtId="175" fontId="42" fillId="0" borderId="56" xfId="273" applyNumberFormat="1" applyFont="1" applyFill="1" applyBorder="1" applyAlignment="1" applyProtection="1">
      <alignment horizontal="right" vertical="center" wrapText="1"/>
      <protection locked="0"/>
    </xf>
    <xf numFmtId="169" fontId="42" fillId="0" borderId="0" xfId="273" applyNumberFormat="1" applyFont="1" applyFill="1" applyBorder="1" applyAlignment="1" applyProtection="1">
      <alignment horizontal="center" vertical="center" wrapText="1"/>
      <protection locked="0"/>
    </xf>
    <xf numFmtId="169" fontId="40" fillId="0" borderId="0" xfId="347" applyNumberFormat="1" applyFont="1" applyFill="1" applyAlignment="1">
      <alignment vertical="center" wrapText="1"/>
      <protection/>
    </xf>
    <xf numFmtId="41" fontId="42" fillId="0" borderId="0" xfId="348" applyNumberFormat="1" applyFont="1" applyFill="1" applyBorder="1" applyAlignment="1">
      <alignment vertical="center" wrapText="1"/>
      <protection/>
    </xf>
    <xf numFmtId="49" fontId="42" fillId="0" borderId="42" xfId="348" applyNumberFormat="1" applyFont="1" applyFill="1" applyBorder="1" applyAlignment="1">
      <alignment horizontal="center" vertical="center" wrapText="1"/>
      <protection/>
    </xf>
    <xf numFmtId="49" fontId="42" fillId="0" borderId="44" xfId="348" applyNumberFormat="1" applyFont="1" applyFill="1" applyBorder="1" applyAlignment="1">
      <alignment horizontal="center" vertical="center" wrapText="1"/>
      <protection/>
    </xf>
    <xf numFmtId="170" fontId="42" fillId="0" borderId="28" xfId="348" applyNumberFormat="1" applyFont="1" applyFill="1" applyBorder="1" applyAlignment="1">
      <alignment horizontal="right" vertical="center" wrapText="1"/>
      <protection/>
    </xf>
    <xf numFmtId="170" fontId="42" fillId="0" borderId="29" xfId="348" applyNumberFormat="1" applyFont="1" applyFill="1" applyBorder="1" applyAlignment="1">
      <alignment horizontal="right" vertical="center" wrapText="1"/>
      <protection/>
    </xf>
    <xf numFmtId="170" fontId="42" fillId="0" borderId="59" xfId="348" applyNumberFormat="1" applyFont="1" applyFill="1" applyBorder="1" applyAlignment="1">
      <alignment horizontal="right" vertical="center" wrapText="1"/>
      <protection/>
    </xf>
    <xf numFmtId="170" fontId="42" fillId="0" borderId="50" xfId="348" applyNumberFormat="1" applyFont="1" applyFill="1" applyBorder="1" applyAlignment="1">
      <alignment horizontal="right" vertical="center" wrapText="1"/>
      <protection/>
    </xf>
    <xf numFmtId="170" fontId="42" fillId="0" borderId="64" xfId="348" applyNumberFormat="1" applyFont="1" applyFill="1" applyBorder="1" applyAlignment="1">
      <alignment horizontal="right" vertical="center" wrapText="1"/>
      <protection/>
    </xf>
    <xf numFmtId="170" fontId="42" fillId="0" borderId="70" xfId="348" applyNumberFormat="1" applyFont="1" applyFill="1" applyBorder="1" applyAlignment="1">
      <alignment horizontal="right" vertical="center" wrapText="1"/>
      <protection/>
    </xf>
    <xf numFmtId="170" fontId="42" fillId="0" borderId="31" xfId="348" applyNumberFormat="1" applyFont="1" applyFill="1" applyBorder="1" applyAlignment="1">
      <alignment horizontal="right" vertical="center" wrapText="1"/>
      <protection/>
    </xf>
    <xf numFmtId="170" fontId="42" fillId="0" borderId="65" xfId="348" applyNumberFormat="1" applyFont="1" applyFill="1" applyBorder="1" applyAlignment="1">
      <alignment horizontal="right" vertical="center" wrapText="1"/>
      <protection/>
    </xf>
    <xf numFmtId="0" fontId="42" fillId="0" borderId="0" xfId="348" applyFont="1" applyFill="1" applyBorder="1" applyAlignment="1">
      <alignment horizontal="left" wrapText="1"/>
      <protection/>
    </xf>
    <xf numFmtId="0" fontId="64" fillId="0" borderId="0" xfId="348" applyFont="1" applyFill="1" applyBorder="1" applyAlignment="1">
      <alignment horizontal="center" vertical="center" wrapText="1"/>
      <protection/>
    </xf>
    <xf numFmtId="0" fontId="64" fillId="0" borderId="0" xfId="348" applyFont="1" applyFill="1" applyAlignment="1">
      <alignment vertical="center" wrapText="1"/>
      <protection/>
    </xf>
    <xf numFmtId="170" fontId="40" fillId="0" borderId="33" xfId="0" applyNumberFormat="1" applyFont="1" applyFill="1" applyBorder="1" applyAlignment="1">
      <alignment horizontal="right" vertical="center" wrapText="1"/>
    </xf>
    <xf numFmtId="170" fontId="40" fillId="0" borderId="71" xfId="0" applyNumberFormat="1" applyFont="1" applyFill="1" applyBorder="1" applyAlignment="1">
      <alignment horizontal="right" vertical="center" wrapText="1"/>
    </xf>
    <xf numFmtId="170" fontId="40" fillId="0" borderId="28" xfId="0" applyNumberFormat="1" applyFont="1" applyFill="1" applyBorder="1" applyAlignment="1">
      <alignment horizontal="right" vertical="center" wrapText="1"/>
    </xf>
    <xf numFmtId="170" fontId="40" fillId="0" borderId="59" xfId="0" applyNumberFormat="1" applyFont="1" applyFill="1" applyBorder="1" applyAlignment="1">
      <alignment horizontal="right" vertical="center" wrapText="1"/>
    </xf>
    <xf numFmtId="170" fontId="40" fillId="0" borderId="43" xfId="0" applyNumberFormat="1" applyFont="1" applyFill="1" applyBorder="1" applyAlignment="1">
      <alignment horizontal="right" vertical="center" wrapText="1"/>
    </xf>
    <xf numFmtId="170" fontId="40" fillId="0" borderId="31" xfId="0" applyNumberFormat="1" applyFont="1" applyFill="1" applyBorder="1" applyAlignment="1">
      <alignment horizontal="right" vertical="center" wrapText="1"/>
    </xf>
    <xf numFmtId="170" fontId="40" fillId="0" borderId="56" xfId="0" applyNumberFormat="1" applyFont="1" applyFill="1" applyBorder="1" applyAlignment="1">
      <alignment horizontal="right" vertical="center" wrapText="1"/>
    </xf>
    <xf numFmtId="170" fontId="40" fillId="0" borderId="29" xfId="0" applyNumberFormat="1" applyFont="1" applyFill="1" applyBorder="1" applyAlignment="1">
      <alignment horizontal="right" vertical="center" wrapText="1"/>
    </xf>
    <xf numFmtId="170" fontId="65" fillId="0" borderId="28" xfId="0" applyNumberFormat="1" applyFont="1" applyFill="1" applyBorder="1" applyAlignment="1">
      <alignment horizontal="right" vertical="center" wrapText="1"/>
    </xf>
    <xf numFmtId="170" fontId="65" fillId="0" borderId="29" xfId="0" applyNumberFormat="1" applyFont="1" applyFill="1" applyBorder="1" applyAlignment="1">
      <alignment horizontal="right" vertical="center" wrapText="1"/>
    </xf>
    <xf numFmtId="170" fontId="40" fillId="0" borderId="45" xfId="0" applyNumberFormat="1" applyFont="1" applyFill="1" applyBorder="1" applyAlignment="1">
      <alignment horizontal="right" vertical="center" wrapText="1"/>
    </xf>
    <xf numFmtId="170" fontId="40" fillId="0" borderId="50" xfId="0" applyNumberFormat="1" applyFont="1" applyFill="1" applyBorder="1" applyAlignment="1">
      <alignment horizontal="right" vertical="center" wrapText="1"/>
    </xf>
    <xf numFmtId="170" fontId="40" fillId="0" borderId="46" xfId="0" applyNumberFormat="1" applyFont="1" applyFill="1" applyBorder="1" applyAlignment="1">
      <alignment horizontal="right" vertical="center" wrapText="1"/>
    </xf>
    <xf numFmtId="170" fontId="40" fillId="0" borderId="65" xfId="0" applyNumberFormat="1" applyFont="1" applyFill="1" applyBorder="1" applyAlignment="1">
      <alignment horizontal="right" vertical="center" wrapText="1"/>
    </xf>
    <xf numFmtId="170" fontId="4" fillId="0" borderId="45" xfId="0" applyNumberFormat="1" applyFont="1" applyBorder="1" applyAlignment="1">
      <alignment horizontal="right" vertical="center" wrapText="1"/>
    </xf>
    <xf numFmtId="170" fontId="4" fillId="0" borderId="61" xfId="0" applyNumberFormat="1" applyFont="1" applyBorder="1" applyAlignment="1">
      <alignment horizontal="right" vertical="center" wrapText="1"/>
    </xf>
    <xf numFmtId="170" fontId="4" fillId="0" borderId="50" xfId="0" applyNumberFormat="1" applyFont="1" applyBorder="1" applyAlignment="1">
      <alignment horizontal="right" vertical="center" wrapText="1"/>
    </xf>
    <xf numFmtId="170" fontId="4" fillId="0" borderId="40" xfId="0" applyNumberFormat="1" applyFont="1" applyBorder="1" applyAlignment="1">
      <alignment horizontal="right" vertical="center"/>
    </xf>
    <xf numFmtId="170" fontId="4" fillId="0" borderId="59" xfId="0" applyNumberFormat="1" applyFont="1" applyBorder="1" applyAlignment="1">
      <alignment horizontal="right" vertical="center"/>
    </xf>
    <xf numFmtId="170" fontId="4" fillId="0" borderId="40" xfId="0" applyNumberFormat="1" applyFont="1" applyBorder="1" applyAlignment="1">
      <alignment horizontal="right" vertical="center" wrapText="1"/>
    </xf>
    <xf numFmtId="170" fontId="4" fillId="0" borderId="46" xfId="0" applyNumberFormat="1" applyFont="1" applyBorder="1" applyAlignment="1">
      <alignment horizontal="right" vertical="center" wrapText="1"/>
    </xf>
    <xf numFmtId="170" fontId="4" fillId="0" borderId="46" xfId="0" applyNumberFormat="1" applyFont="1" applyBorder="1" applyAlignment="1">
      <alignment horizontal="right" vertical="center"/>
    </xf>
    <xf numFmtId="170" fontId="4" fillId="0" borderId="56" xfId="0" applyNumberFormat="1" applyFont="1" applyBorder="1" applyAlignment="1">
      <alignment horizontal="right" vertical="center"/>
    </xf>
    <xf numFmtId="170" fontId="40" fillId="0" borderId="47" xfId="0" applyNumberFormat="1" applyFont="1" applyBorder="1" applyAlignment="1">
      <alignment horizontal="right" vertical="center" wrapText="1"/>
    </xf>
    <xf numFmtId="170" fontId="40" fillId="0" borderId="61" xfId="0" applyNumberFormat="1" applyFont="1" applyBorder="1" applyAlignment="1">
      <alignment horizontal="right" vertical="center" wrapText="1"/>
    </xf>
    <xf numFmtId="170" fontId="40" fillId="0" borderId="40" xfId="0" applyNumberFormat="1" applyFont="1" applyBorder="1" applyAlignment="1">
      <alignment horizontal="right" vertical="center"/>
    </xf>
    <xf numFmtId="170" fontId="40" fillId="0" borderId="59" xfId="0" applyNumberFormat="1" applyFont="1" applyBorder="1" applyAlignment="1">
      <alignment horizontal="right" vertical="center"/>
    </xf>
    <xf numFmtId="170" fontId="40" fillId="0" borderId="40" xfId="0" applyNumberFormat="1" applyFont="1" applyBorder="1" applyAlignment="1">
      <alignment horizontal="right" vertical="center" wrapText="1"/>
    </xf>
    <xf numFmtId="170" fontId="40" fillId="0" borderId="46" xfId="0" applyNumberFormat="1" applyFont="1" applyBorder="1" applyAlignment="1">
      <alignment horizontal="right" vertical="center" wrapText="1"/>
    </xf>
    <xf numFmtId="170" fontId="40" fillId="0" borderId="56" xfId="0" applyNumberFormat="1" applyFont="1" applyBorder="1" applyAlignment="1">
      <alignment horizontal="right" vertical="center"/>
    </xf>
    <xf numFmtId="170" fontId="40" fillId="0" borderId="59" xfId="0" applyNumberFormat="1" applyFont="1" applyBorder="1" applyAlignment="1">
      <alignment horizontal="right" vertical="center" wrapText="1"/>
    </xf>
    <xf numFmtId="170" fontId="40" fillId="0" borderId="49" xfId="0" applyNumberFormat="1" applyFont="1" applyBorder="1" applyAlignment="1">
      <alignment horizontal="right" vertical="center" wrapText="1"/>
    </xf>
    <xf numFmtId="170" fontId="40" fillId="0" borderId="53" xfId="0" applyNumberFormat="1" applyFont="1" applyBorder="1" applyAlignment="1">
      <alignment horizontal="right" vertical="center" wrapText="1"/>
    </xf>
    <xf numFmtId="170" fontId="4" fillId="0" borderId="53" xfId="0" applyNumberFormat="1" applyFont="1" applyBorder="1" applyAlignment="1">
      <alignment horizontal="right" vertical="center" wrapText="1"/>
    </xf>
    <xf numFmtId="170" fontId="4" fillId="0" borderId="49" xfId="0" applyNumberFormat="1" applyFont="1" applyBorder="1" applyAlignment="1">
      <alignment horizontal="right" vertical="center" wrapText="1"/>
    </xf>
    <xf numFmtId="170" fontId="40" fillId="0" borderId="45" xfId="0" applyNumberFormat="1" applyFont="1" applyBorder="1" applyAlignment="1">
      <alignment horizontal="right" vertical="center" wrapText="1"/>
    </xf>
    <xf numFmtId="170" fontId="40" fillId="0" borderId="50" xfId="0" applyNumberFormat="1" applyFont="1" applyBorder="1" applyAlignment="1">
      <alignment horizontal="right" vertical="center" wrapText="1"/>
    </xf>
    <xf numFmtId="170" fontId="40" fillId="0" borderId="46" xfId="0" applyNumberFormat="1" applyFont="1" applyBorder="1" applyAlignment="1">
      <alignment horizontal="right" vertical="center"/>
    </xf>
    <xf numFmtId="170" fontId="40" fillId="0" borderId="49" xfId="0" applyNumberFormat="1" applyFont="1" applyBorder="1" applyAlignment="1">
      <alignment vertical="center" wrapText="1"/>
    </xf>
    <xf numFmtId="170" fontId="40" fillId="0" borderId="53" xfId="0" applyNumberFormat="1" applyFont="1" applyBorder="1" applyAlignment="1">
      <alignment vertical="center" wrapText="1"/>
    </xf>
    <xf numFmtId="170" fontId="40" fillId="0" borderId="45" xfId="0" applyNumberFormat="1" applyFont="1" applyBorder="1" applyAlignment="1">
      <alignment horizontal="right" vertical="center"/>
    </xf>
    <xf numFmtId="170" fontId="40" fillId="0" borderId="61" xfId="0" applyNumberFormat="1" applyFont="1" applyBorder="1" applyAlignment="1">
      <alignment horizontal="right" vertical="center"/>
    </xf>
    <xf numFmtId="170" fontId="40" fillId="0" borderId="50" xfId="0" applyNumberFormat="1" applyFont="1" applyBorder="1" applyAlignment="1">
      <alignment horizontal="right" vertical="center"/>
    </xf>
    <xf numFmtId="170" fontId="40" fillId="0" borderId="51" xfId="0" applyNumberFormat="1" applyFont="1" applyBorder="1" applyAlignment="1">
      <alignment horizontal="right" vertical="center"/>
    </xf>
    <xf numFmtId="170" fontId="40" fillId="0" borderId="77" xfId="0" applyNumberFormat="1" applyFont="1" applyBorder="1" applyAlignment="1">
      <alignment horizontal="right" vertical="center"/>
    </xf>
    <xf numFmtId="170" fontId="40" fillId="0" borderId="51" xfId="0" applyNumberFormat="1" applyFont="1" applyBorder="1" applyAlignment="1">
      <alignment horizontal="right" vertical="center" wrapText="1"/>
    </xf>
    <xf numFmtId="170" fontId="40" fillId="0" borderId="78" xfId="0" applyNumberFormat="1" applyFont="1" applyBorder="1" applyAlignment="1">
      <alignment horizontal="right" vertical="center"/>
    </xf>
    <xf numFmtId="170" fontId="40" fillId="0" borderId="69" xfId="0" applyNumberFormat="1" applyFont="1" applyBorder="1" applyAlignment="1">
      <alignment horizontal="right" vertical="center" wrapText="1"/>
    </xf>
    <xf numFmtId="170" fontId="40" fillId="0" borderId="56" xfId="0" applyNumberFormat="1" applyFont="1" applyBorder="1" applyAlignment="1">
      <alignment horizontal="right" vertical="center" wrapText="1"/>
    </xf>
    <xf numFmtId="170" fontId="4" fillId="0" borderId="47" xfId="0" applyNumberFormat="1" applyFont="1" applyBorder="1" applyAlignment="1">
      <alignment horizontal="right" vertical="center" wrapText="1"/>
    </xf>
    <xf numFmtId="0" fontId="66" fillId="0" borderId="0" xfId="0" applyFont="1" applyAlignment="1">
      <alignment vertical="center"/>
    </xf>
    <xf numFmtId="170" fontId="53" fillId="0" borderId="46" xfId="0" applyNumberFormat="1" applyFont="1" applyBorder="1" applyAlignment="1">
      <alignment horizontal="right" vertical="center" wrapText="1"/>
    </xf>
    <xf numFmtId="170" fontId="40" fillId="0" borderId="52" xfId="0" applyNumberFormat="1" applyFont="1" applyBorder="1" applyAlignment="1">
      <alignment horizontal="right" vertical="center"/>
    </xf>
    <xf numFmtId="0" fontId="67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41" fontId="1" fillId="0" borderId="47" xfId="0" applyNumberFormat="1" applyFont="1" applyFill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41" fontId="1" fillId="0" borderId="40" xfId="0" applyNumberFormat="1" applyFont="1" applyFill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41" fontId="1" fillId="0" borderId="46" xfId="0" applyNumberFormat="1" applyFont="1" applyFill="1" applyBorder="1" applyAlignment="1">
      <alignment horizontal="left" vertical="center" wrapText="1"/>
    </xf>
    <xf numFmtId="0" fontId="68" fillId="0" borderId="0" xfId="0" applyFont="1" applyAlignment="1">
      <alignment vertical="center"/>
    </xf>
    <xf numFmtId="0" fontId="42" fillId="0" borderId="74" xfId="347" applyNumberFormat="1" applyFont="1" applyFill="1" applyBorder="1" applyAlignment="1" applyProtection="1">
      <alignment horizontal="center" vertical="center" wrapText="1"/>
      <protection locked="0"/>
    </xf>
    <xf numFmtId="170" fontId="69" fillId="0" borderId="45" xfId="0" applyNumberFormat="1" applyFont="1" applyBorder="1" applyAlignment="1">
      <alignment horizontal="right" vertical="center" wrapText="1"/>
    </xf>
    <xf numFmtId="170" fontId="69" fillId="0" borderId="29" xfId="0" applyNumberFormat="1" applyFont="1" applyBorder="1" applyAlignment="1">
      <alignment horizontal="right" vertical="center" wrapText="1"/>
    </xf>
    <xf numFmtId="170" fontId="69" fillId="0" borderId="40" xfId="0" applyNumberFormat="1" applyFont="1" applyBorder="1" applyAlignment="1">
      <alignment horizontal="right" vertical="center"/>
    </xf>
    <xf numFmtId="170" fontId="69" fillId="0" borderId="53" xfId="0" applyNumberFormat="1" applyFont="1" applyBorder="1" applyAlignment="1">
      <alignment horizontal="right" vertical="center"/>
    </xf>
    <xf numFmtId="170" fontId="69" fillId="0" borderId="40" xfId="0" applyNumberFormat="1" applyFont="1" applyBorder="1" applyAlignment="1">
      <alignment horizontal="right" vertical="center" wrapText="1"/>
    </xf>
    <xf numFmtId="170" fontId="69" fillId="0" borderId="53" xfId="0" applyNumberFormat="1" applyFont="1" applyBorder="1" applyAlignment="1">
      <alignment horizontal="right" vertical="center" wrapText="1"/>
    </xf>
    <xf numFmtId="170" fontId="69" fillId="0" borderId="46" xfId="0" applyNumberFormat="1" applyFont="1" applyBorder="1" applyAlignment="1">
      <alignment horizontal="right" vertical="center" wrapText="1"/>
    </xf>
    <xf numFmtId="170" fontId="69" fillId="0" borderId="70" xfId="0" applyNumberFormat="1" applyFont="1" applyBorder="1" applyAlignment="1">
      <alignment horizontal="right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71" fillId="0" borderId="24" xfId="0" applyFont="1" applyBorder="1" applyAlignment="1">
      <alignment horizontal="center" vertical="center"/>
    </xf>
    <xf numFmtId="0" fontId="71" fillId="0" borderId="48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left" vertical="center" wrapText="1"/>
    </xf>
    <xf numFmtId="0" fontId="71" fillId="0" borderId="45" xfId="0" applyFont="1" applyBorder="1" applyAlignment="1">
      <alignment horizontal="center" vertical="center" wrapText="1"/>
    </xf>
    <xf numFmtId="0" fontId="71" fillId="0" borderId="41" xfId="0" applyFont="1" applyBorder="1" applyAlignment="1">
      <alignment horizontal="left" vertical="center" wrapText="1" indent="1"/>
    </xf>
    <xf numFmtId="0" fontId="71" fillId="0" borderId="41" xfId="0" applyFont="1" applyBorder="1" applyAlignment="1">
      <alignment horizontal="left" vertical="center" wrapText="1" indent="2"/>
    </xf>
    <xf numFmtId="0" fontId="71" fillId="0" borderId="40" xfId="0" applyFont="1" applyBorder="1" applyAlignment="1">
      <alignment horizontal="center" vertical="center" wrapText="1"/>
    </xf>
    <xf numFmtId="0" fontId="71" fillId="0" borderId="63" xfId="0" applyFont="1" applyBorder="1" applyAlignment="1">
      <alignment horizontal="left" vertical="center" wrapText="1" indent="2"/>
    </xf>
    <xf numFmtId="0" fontId="71" fillId="0" borderId="46" xfId="0" applyFont="1" applyBorder="1" applyAlignment="1">
      <alignment horizontal="center" vertical="center"/>
    </xf>
    <xf numFmtId="0" fontId="71" fillId="0" borderId="48" xfId="0" applyFont="1" applyBorder="1" applyAlignment="1">
      <alignment horizontal="center" vertical="center"/>
    </xf>
    <xf numFmtId="0" fontId="71" fillId="0" borderId="46" xfId="0" applyFont="1" applyBorder="1" applyAlignment="1">
      <alignment horizontal="center" vertical="center" wrapText="1"/>
    </xf>
    <xf numFmtId="170" fontId="40" fillId="0" borderId="55" xfId="0" applyNumberFormat="1" applyFont="1" applyBorder="1" applyAlignment="1">
      <alignment horizontal="right" vertical="center" wrapText="1"/>
    </xf>
    <xf numFmtId="170" fontId="53" fillId="0" borderId="40" xfId="0" applyNumberFormat="1" applyFont="1" applyBorder="1" applyAlignment="1">
      <alignment horizontal="right" vertical="center"/>
    </xf>
    <xf numFmtId="170" fontId="53" fillId="0" borderId="52" xfId="0" applyNumberFormat="1" applyFont="1" applyBorder="1" applyAlignment="1">
      <alignment horizontal="right" vertical="center"/>
    </xf>
    <xf numFmtId="170" fontId="53" fillId="0" borderId="59" xfId="0" applyNumberFormat="1" applyFont="1" applyBorder="1" applyAlignment="1">
      <alignment horizontal="right" vertical="center"/>
    </xf>
    <xf numFmtId="170" fontId="40" fillId="0" borderId="60" xfId="0" applyNumberFormat="1" applyFont="1" applyBorder="1" applyAlignment="1">
      <alignment horizontal="right" vertical="center" wrapText="1"/>
    </xf>
    <xf numFmtId="170" fontId="42" fillId="0" borderId="28" xfId="347" applyNumberFormat="1" applyFont="1" applyFill="1" applyBorder="1" applyAlignment="1">
      <alignment horizontal="center" vertical="center" wrapText="1"/>
      <protection/>
    </xf>
    <xf numFmtId="170" fontId="25" fillId="0" borderId="0" xfId="349" applyNumberFormat="1" applyFont="1" applyFill="1" applyBorder="1" applyAlignment="1">
      <alignment vertical="center" wrapText="1"/>
      <protection/>
    </xf>
    <xf numFmtId="169" fontId="73" fillId="0" borderId="0" xfId="347" applyNumberFormat="1" applyFont="1" applyFill="1" applyBorder="1" applyAlignment="1">
      <alignment wrapText="1"/>
      <protection/>
    </xf>
    <xf numFmtId="169" fontId="42" fillId="0" borderId="0" xfId="347" applyNumberFormat="1" applyFont="1" applyFill="1" applyBorder="1" applyAlignment="1">
      <alignment wrapText="1"/>
      <protection/>
    </xf>
    <xf numFmtId="169" fontId="42" fillId="0" borderId="0" xfId="347" applyNumberFormat="1" applyFont="1" applyFill="1" applyBorder="1" applyAlignment="1">
      <alignment horizontal="center" wrapText="1"/>
      <protection/>
    </xf>
    <xf numFmtId="0" fontId="4" fillId="0" borderId="0" xfId="347" applyFont="1" applyFill="1" applyAlignment="1">
      <alignment wrapText="1"/>
      <protection/>
    </xf>
    <xf numFmtId="169" fontId="4" fillId="0" borderId="0" xfId="347" applyNumberFormat="1" applyFont="1" applyFill="1" applyBorder="1" applyAlignment="1">
      <alignment wrapText="1"/>
      <protection/>
    </xf>
    <xf numFmtId="0" fontId="69" fillId="0" borderId="0" xfId="347" applyFont="1" applyFill="1" applyBorder="1" applyAlignment="1" applyProtection="1">
      <alignment horizontal="left" wrapText="1"/>
      <protection locked="0"/>
    </xf>
    <xf numFmtId="49" fontId="42" fillId="0" borderId="0" xfId="347" applyNumberFormat="1" applyFont="1" applyFill="1" applyBorder="1" applyAlignment="1">
      <alignment horizontal="center" vertical="center" wrapText="1"/>
      <protection/>
    </xf>
    <xf numFmtId="169" fontId="42" fillId="0" borderId="0" xfId="348" applyNumberFormat="1" applyFont="1" applyFill="1" applyBorder="1" applyAlignment="1">
      <alignment vertical="center" wrapText="1"/>
      <protection/>
    </xf>
    <xf numFmtId="169" fontId="4" fillId="0" borderId="0" xfId="348" applyNumberFormat="1" applyFont="1" applyFill="1" applyBorder="1" applyAlignment="1">
      <alignment wrapText="1"/>
      <protection/>
    </xf>
    <xf numFmtId="0" fontId="69" fillId="0" borderId="0" xfId="348" applyFont="1" applyFill="1" applyBorder="1" applyAlignment="1" applyProtection="1">
      <alignment horizontal="left" wrapText="1"/>
      <protection locked="0"/>
    </xf>
    <xf numFmtId="0" fontId="4" fillId="0" borderId="0" xfId="348" applyFont="1" applyFill="1" applyAlignment="1">
      <alignment wrapText="1"/>
      <protection/>
    </xf>
    <xf numFmtId="169" fontId="1" fillId="0" borderId="0" xfId="347" applyNumberFormat="1" applyFont="1" applyFill="1" applyBorder="1" applyAlignment="1" applyProtection="1">
      <alignment horizontal="left" vertical="center" wrapText="1"/>
      <protection locked="0"/>
    </xf>
    <xf numFmtId="41" fontId="42" fillId="0" borderId="0" xfId="347" applyNumberFormat="1" applyFont="1" applyFill="1" applyBorder="1" applyAlignment="1">
      <alignment horizontal="left" vertical="center" wrapText="1"/>
      <protection/>
    </xf>
    <xf numFmtId="41" fontId="1" fillId="0" borderId="0" xfId="347" applyNumberFormat="1" applyFont="1" applyFill="1" applyBorder="1" applyAlignment="1">
      <alignment horizontal="right" vertical="center" wrapText="1" indent="1"/>
      <protection/>
    </xf>
    <xf numFmtId="41" fontId="1" fillId="0" borderId="73" xfId="347" applyNumberFormat="1" applyFont="1" applyFill="1" applyBorder="1" applyAlignment="1">
      <alignment horizontal="right" vertical="center" wrapText="1" indent="1"/>
      <protection/>
    </xf>
    <xf numFmtId="169" fontId="40" fillId="0" borderId="0" xfId="347" applyNumberFormat="1" applyFont="1" applyFill="1" applyBorder="1" applyAlignment="1">
      <alignment horizontal="center" vertical="center" wrapText="1"/>
      <protection/>
    </xf>
    <xf numFmtId="169" fontId="4" fillId="0" borderId="0" xfId="347" applyNumberFormat="1" applyFont="1" applyFill="1" applyBorder="1" applyAlignment="1" applyProtection="1">
      <alignment horizontal="center" vertical="center" wrapText="1"/>
      <protection/>
    </xf>
    <xf numFmtId="169" fontId="44" fillId="0" borderId="0" xfId="347" applyNumberFormat="1" applyFont="1" applyFill="1" applyBorder="1" applyAlignment="1">
      <alignment vertical="center" wrapText="1"/>
      <protection/>
    </xf>
    <xf numFmtId="41" fontId="1" fillId="0" borderId="0" xfId="347" applyNumberFormat="1" applyFont="1" applyFill="1" applyBorder="1" applyAlignment="1">
      <alignment horizontal="right" vertical="center" wrapText="1"/>
      <protection/>
    </xf>
    <xf numFmtId="49" fontId="42" fillId="0" borderId="79" xfId="347" applyNumberFormat="1" applyFont="1" applyFill="1" applyBorder="1" applyAlignment="1">
      <alignment horizontal="left" vertical="center" wrapText="1" indent="14"/>
      <protection/>
    </xf>
    <xf numFmtId="49" fontId="42" fillId="0" borderId="75" xfId="347" applyNumberFormat="1" applyFont="1" applyFill="1" applyBorder="1" applyAlignment="1">
      <alignment horizontal="left" vertical="center" wrapText="1" indent="14"/>
      <protection/>
    </xf>
    <xf numFmtId="49" fontId="42" fillId="0" borderId="71" xfId="347" applyNumberFormat="1" applyFont="1" applyFill="1" applyBorder="1" applyAlignment="1">
      <alignment horizontal="left" vertical="center" wrapText="1" indent="14"/>
      <protection/>
    </xf>
    <xf numFmtId="169" fontId="42" fillId="0" borderId="0" xfId="347" applyNumberFormat="1" applyFont="1" applyFill="1" applyBorder="1" applyAlignment="1">
      <alignment wrapText="1"/>
      <protection/>
    </xf>
    <xf numFmtId="169" fontId="42" fillId="0" borderId="0" xfId="347" applyNumberFormat="1" applyFont="1" applyFill="1" applyBorder="1" applyAlignment="1">
      <alignment horizontal="left" wrapText="1"/>
      <protection/>
    </xf>
    <xf numFmtId="41" fontId="42" fillId="0" borderId="43" xfId="347" applyNumberFormat="1" applyFont="1" applyFill="1" applyBorder="1" applyAlignment="1">
      <alignment vertical="center" wrapText="1"/>
      <protection/>
    </xf>
    <xf numFmtId="0" fontId="42" fillId="0" borderId="0" xfId="347" applyFont="1" applyFill="1" applyBorder="1" applyAlignment="1">
      <alignment horizontal="left" wrapText="1"/>
      <protection/>
    </xf>
    <xf numFmtId="169" fontId="42" fillId="0" borderId="80" xfId="347" applyNumberFormat="1" applyFont="1" applyFill="1" applyBorder="1" applyAlignment="1">
      <alignment horizontal="left" wrapText="1"/>
      <protection/>
    </xf>
    <xf numFmtId="169" fontId="44" fillId="0" borderId="0" xfId="347" applyNumberFormat="1" applyFont="1" applyFill="1" applyBorder="1" applyAlignment="1">
      <alignment horizontal="center" vertical="center" wrapText="1"/>
      <protection/>
    </xf>
    <xf numFmtId="170" fontId="1" fillId="0" borderId="0" xfId="347" applyNumberFormat="1" applyFont="1" applyFill="1" applyBorder="1" applyAlignment="1">
      <alignment horizontal="right" vertical="center" wrapText="1"/>
      <protection/>
    </xf>
    <xf numFmtId="169" fontId="40" fillId="0" borderId="0" xfId="347" applyNumberFormat="1" applyFont="1" applyFill="1" applyAlignment="1">
      <alignment horizontal="center" vertical="center" wrapText="1"/>
      <protection/>
    </xf>
    <xf numFmtId="169" fontId="4" fillId="0" borderId="0" xfId="347" applyNumberFormat="1" applyFont="1" applyFill="1" applyAlignment="1">
      <alignment horizontal="left" vertical="center" indent="1"/>
      <protection/>
    </xf>
    <xf numFmtId="169" fontId="1" fillId="0" borderId="0" xfId="347" applyNumberFormat="1" applyFont="1" applyFill="1" applyBorder="1" applyAlignment="1" applyProtection="1">
      <alignment vertical="center" wrapText="1"/>
      <protection locked="0"/>
    </xf>
    <xf numFmtId="41" fontId="42" fillId="0" borderId="0" xfId="347" applyNumberFormat="1" applyFont="1" applyFill="1" applyBorder="1" applyAlignment="1">
      <alignment vertical="center" wrapText="1"/>
      <protection/>
    </xf>
    <xf numFmtId="41" fontId="1" fillId="0" borderId="68" xfId="347" applyNumberFormat="1" applyFont="1" applyFill="1" applyBorder="1" applyAlignment="1">
      <alignment horizontal="right" vertical="center" wrapText="1"/>
      <protection/>
    </xf>
    <xf numFmtId="175" fontId="42" fillId="0" borderId="36" xfId="273" applyNumberFormat="1" applyFont="1" applyFill="1" applyBorder="1" applyAlignment="1" applyProtection="1">
      <alignment horizontal="left" vertical="center" wrapText="1" indent="4"/>
      <protection locked="0"/>
    </xf>
    <xf numFmtId="175" fontId="42" fillId="0" borderId="49" xfId="273" applyNumberFormat="1" applyFont="1" applyFill="1" applyBorder="1" applyAlignment="1" applyProtection="1">
      <alignment horizontal="left" vertical="center" wrapText="1" indent="4"/>
      <protection locked="0"/>
    </xf>
    <xf numFmtId="175" fontId="42" fillId="0" borderId="53" xfId="273" applyNumberFormat="1" applyFont="1" applyFill="1" applyBorder="1" applyAlignment="1" applyProtection="1">
      <alignment horizontal="left" vertical="center" wrapText="1" indent="4"/>
      <protection locked="0"/>
    </xf>
    <xf numFmtId="169" fontId="4" fillId="0" borderId="0" xfId="347" applyNumberFormat="1" applyFont="1" applyFill="1" applyAlignment="1">
      <alignment horizontal="center" vertical="center" wrapText="1"/>
      <protection/>
    </xf>
    <xf numFmtId="169" fontId="42" fillId="0" borderId="0" xfId="347" applyNumberFormat="1" applyFont="1" applyFill="1" applyBorder="1" applyAlignment="1">
      <alignment horizontal="center" vertical="center" wrapText="1"/>
      <protection/>
    </xf>
    <xf numFmtId="169" fontId="42" fillId="0" borderId="0" xfId="347" applyNumberFormat="1" applyFont="1" applyFill="1" applyAlignment="1">
      <alignment horizontal="center" vertical="center" wrapText="1"/>
      <protection/>
    </xf>
    <xf numFmtId="169" fontId="1" fillId="0" borderId="81" xfId="273" applyNumberFormat="1" applyFont="1" applyFill="1" applyBorder="1" applyAlignment="1" applyProtection="1">
      <alignment horizontal="center" vertical="center" wrapText="1"/>
      <protection locked="0"/>
    </xf>
    <xf numFmtId="169" fontId="1" fillId="0" borderId="60" xfId="273" applyNumberFormat="1" applyFont="1" applyFill="1" applyBorder="1" applyAlignment="1" applyProtection="1">
      <alignment horizontal="center" vertical="center" wrapText="1"/>
      <protection locked="0"/>
    </xf>
    <xf numFmtId="0" fontId="1" fillId="0" borderId="77" xfId="347" applyFont="1" applyFill="1" applyBorder="1" applyAlignment="1">
      <alignment horizontal="center" vertical="center" wrapText="1"/>
      <protection/>
    </xf>
    <xf numFmtId="0" fontId="1" fillId="0" borderId="82" xfId="347" applyFont="1" applyFill="1" applyBorder="1" applyAlignment="1">
      <alignment horizontal="center" vertical="center" wrapText="1"/>
      <protection/>
    </xf>
    <xf numFmtId="49" fontId="3" fillId="0" borderId="81" xfId="347" applyNumberFormat="1" applyFont="1" applyFill="1" applyBorder="1" applyAlignment="1">
      <alignment horizontal="center" vertical="center" wrapText="1"/>
      <protection/>
    </xf>
    <xf numFmtId="49" fontId="3" fillId="0" borderId="60" xfId="347" applyNumberFormat="1" applyFont="1" applyFill="1" applyBorder="1" applyAlignment="1">
      <alignment horizontal="center" vertical="center" wrapText="1"/>
      <protection/>
    </xf>
    <xf numFmtId="169" fontId="1" fillId="0" borderId="83" xfId="347" applyNumberFormat="1" applyFont="1" applyFill="1" applyBorder="1" applyAlignment="1">
      <alignment horizontal="center" vertical="center" wrapText="1"/>
      <protection/>
    </xf>
    <xf numFmtId="169" fontId="1" fillId="0" borderId="30" xfId="347" applyNumberFormat="1" applyFont="1" applyFill="1" applyBorder="1" applyAlignment="1">
      <alignment horizontal="center" vertical="center" wrapText="1"/>
      <protection/>
    </xf>
    <xf numFmtId="169" fontId="1" fillId="0" borderId="61" xfId="273" applyNumberFormat="1" applyFont="1" applyFill="1" applyBorder="1" applyAlignment="1" applyProtection="1">
      <alignment horizontal="center" vertical="center" wrapText="1"/>
      <protection locked="0"/>
    </xf>
    <xf numFmtId="169" fontId="1" fillId="0" borderId="32" xfId="273" applyNumberFormat="1" applyFont="1" applyFill="1" applyBorder="1" applyAlignment="1" applyProtection="1">
      <alignment horizontal="center" vertical="center" wrapText="1"/>
      <protection locked="0"/>
    </xf>
    <xf numFmtId="169" fontId="44" fillId="0" borderId="0" xfId="347" applyNumberFormat="1" applyFont="1" applyFill="1" applyBorder="1" applyAlignment="1">
      <alignment horizontal="left" vertical="center" wrapText="1"/>
      <protection/>
    </xf>
    <xf numFmtId="175" fontId="42" fillId="0" borderId="0" xfId="273" applyNumberFormat="1" applyFont="1" applyFill="1" applyBorder="1" applyAlignment="1" applyProtection="1">
      <alignment horizontal="center" vertical="center" wrapText="1"/>
      <protection locked="0"/>
    </xf>
    <xf numFmtId="169" fontId="42" fillId="0" borderId="0" xfId="347" applyNumberFormat="1" applyFont="1" applyFill="1" applyBorder="1" applyAlignment="1">
      <alignment horizontal="left"/>
      <protection/>
    </xf>
    <xf numFmtId="169" fontId="40" fillId="0" borderId="0" xfId="348" applyNumberFormat="1" applyFont="1" applyFill="1" applyAlignment="1">
      <alignment horizontal="center" vertical="center" wrapText="1"/>
      <protection/>
    </xf>
    <xf numFmtId="169" fontId="4" fillId="0" borderId="0" xfId="348" applyNumberFormat="1" applyFont="1" applyFill="1" applyBorder="1" applyAlignment="1" applyProtection="1">
      <alignment horizontal="center" vertical="center" wrapText="1"/>
      <protection/>
    </xf>
    <xf numFmtId="41" fontId="1" fillId="0" borderId="0" xfId="348" applyNumberFormat="1" applyFont="1" applyFill="1" applyBorder="1" applyAlignment="1">
      <alignment horizontal="right" vertical="center" wrapText="1" indent="1"/>
      <protection/>
    </xf>
    <xf numFmtId="41" fontId="1" fillId="0" borderId="73" xfId="348" applyNumberFormat="1" applyFont="1" applyFill="1" applyBorder="1" applyAlignment="1">
      <alignment horizontal="right" vertical="center" wrapText="1" indent="1"/>
      <protection/>
    </xf>
    <xf numFmtId="0" fontId="42" fillId="0" borderId="0" xfId="348" applyFont="1" applyFill="1" applyBorder="1" applyAlignment="1">
      <alignment horizontal="left" wrapText="1"/>
      <protection/>
    </xf>
    <xf numFmtId="169" fontId="44" fillId="0" borderId="0" xfId="348" applyNumberFormat="1" applyFont="1" applyFill="1" applyBorder="1" applyAlignment="1">
      <alignment horizontal="center" vertical="center" wrapText="1"/>
      <protection/>
    </xf>
    <xf numFmtId="41" fontId="1" fillId="0" borderId="0" xfId="348" applyNumberFormat="1" applyFont="1" applyFill="1" applyBorder="1" applyAlignment="1">
      <alignment horizontal="right" vertical="center" wrapText="1"/>
      <protection/>
    </xf>
    <xf numFmtId="169" fontId="1" fillId="0" borderId="0" xfId="348" applyNumberFormat="1" applyFont="1" applyFill="1" applyBorder="1" applyAlignment="1" applyProtection="1">
      <alignment horizontal="left" vertical="center" wrapText="1"/>
      <protection locked="0"/>
    </xf>
    <xf numFmtId="169" fontId="42" fillId="0" borderId="84" xfId="348" applyNumberFormat="1" applyFont="1" applyFill="1" applyBorder="1" applyAlignment="1">
      <alignment vertical="center" wrapText="1"/>
      <protection/>
    </xf>
    <xf numFmtId="41" fontId="42" fillId="0" borderId="79" xfId="348" applyNumberFormat="1" applyFont="1" applyFill="1" applyBorder="1" applyAlignment="1">
      <alignment horizontal="center" vertical="center" wrapText="1"/>
      <protection/>
    </xf>
    <xf numFmtId="41" fontId="42" fillId="0" borderId="75" xfId="348" applyNumberFormat="1" applyFont="1" applyFill="1" applyBorder="1" applyAlignment="1">
      <alignment horizontal="center" vertical="center" wrapText="1"/>
      <protection/>
    </xf>
    <xf numFmtId="41" fontId="42" fillId="0" borderId="71" xfId="348" applyNumberFormat="1" applyFont="1" applyFill="1" applyBorder="1" applyAlignment="1">
      <alignment horizontal="center" vertical="center" wrapText="1"/>
      <protection/>
    </xf>
    <xf numFmtId="170" fontId="40" fillId="0" borderId="85" xfId="0" applyNumberFormat="1" applyFont="1" applyFill="1" applyBorder="1" applyAlignment="1">
      <alignment horizontal="right" vertical="center" wrapText="1"/>
    </xf>
    <xf numFmtId="170" fontId="40" fillId="0" borderId="64" xfId="0" applyNumberFormat="1" applyFont="1" applyFill="1" applyBorder="1" applyAlignment="1">
      <alignment horizontal="right" vertical="center" wrapText="1"/>
    </xf>
    <xf numFmtId="169" fontId="2" fillId="0" borderId="0" xfId="347" applyNumberFormat="1" applyFont="1" applyFill="1" applyBorder="1" applyAlignment="1">
      <alignment wrapText="1"/>
      <protection/>
    </xf>
    <xf numFmtId="169" fontId="2" fillId="0" borderId="0" xfId="347" applyNumberFormat="1" applyFont="1" applyFill="1" applyBorder="1" applyAlignment="1">
      <alignment horizontal="left" wrapText="1"/>
      <protection/>
    </xf>
    <xf numFmtId="41" fontId="53" fillId="0" borderId="81" xfId="0" applyNumberFormat="1" applyFont="1" applyFill="1" applyBorder="1" applyAlignment="1">
      <alignment horizontal="center" vertical="center" wrapText="1"/>
    </xf>
    <xf numFmtId="41" fontId="53" fillId="0" borderId="69" xfId="0" applyNumberFormat="1" applyFont="1" applyFill="1" applyBorder="1" applyAlignment="1">
      <alignment horizontal="center" vertical="center" wrapText="1"/>
    </xf>
    <xf numFmtId="41" fontId="53" fillId="0" borderId="60" xfId="0" applyNumberFormat="1" applyFont="1" applyFill="1" applyBorder="1" applyAlignment="1">
      <alignment horizontal="center" vertical="center" wrapText="1"/>
    </xf>
    <xf numFmtId="41" fontId="53" fillId="0" borderId="86" xfId="0" applyNumberFormat="1" applyFont="1" applyFill="1" applyBorder="1" applyAlignment="1">
      <alignment horizontal="center" vertical="center" wrapText="1"/>
    </xf>
    <xf numFmtId="41" fontId="53" fillId="0" borderId="25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41" fontId="58" fillId="0" borderId="87" xfId="0" applyNumberFormat="1" applyFont="1" applyFill="1" applyBorder="1" applyAlignment="1">
      <alignment horizontal="left" vertical="center" wrapText="1" indent="2"/>
    </xf>
    <xf numFmtId="41" fontId="58" fillId="0" borderId="30" xfId="0" applyNumberFormat="1" applyFont="1" applyFill="1" applyBorder="1" applyAlignment="1">
      <alignment horizontal="left" vertical="center" wrapText="1" indent="2"/>
    </xf>
    <xf numFmtId="41" fontId="53" fillId="0" borderId="87" xfId="0" applyNumberFormat="1" applyFont="1" applyFill="1" applyBorder="1" applyAlignment="1">
      <alignment horizontal="left" vertical="center" wrapText="1" indent="2"/>
    </xf>
    <xf numFmtId="41" fontId="53" fillId="0" borderId="27" xfId="0" applyNumberFormat="1" applyFont="1" applyFill="1" applyBorder="1" applyAlignment="1">
      <alignment horizontal="left" vertical="center" wrapText="1" indent="2"/>
    </xf>
    <xf numFmtId="41" fontId="53" fillId="0" borderId="52" xfId="0" applyNumberFormat="1" applyFont="1" applyFill="1" applyBorder="1" applyAlignment="1">
      <alignment horizontal="center" vertical="center" wrapText="1"/>
    </xf>
    <xf numFmtId="41" fontId="53" fillId="0" borderId="72" xfId="0" applyNumberFormat="1" applyFont="1" applyFill="1" applyBorder="1" applyAlignment="1">
      <alignment horizontal="center" vertical="center" wrapText="1"/>
    </xf>
    <xf numFmtId="41" fontId="53" fillId="0" borderId="83" xfId="0" applyNumberFormat="1" applyFont="1" applyFill="1" applyBorder="1" applyAlignment="1">
      <alignment horizontal="left" vertical="center" wrapText="1"/>
    </xf>
    <xf numFmtId="41" fontId="53" fillId="0" borderId="27" xfId="0" applyNumberFormat="1" applyFont="1" applyFill="1" applyBorder="1" applyAlignment="1">
      <alignment horizontal="left" vertical="center" wrapText="1"/>
    </xf>
    <xf numFmtId="41" fontId="53" fillId="0" borderId="51" xfId="0" applyNumberFormat="1" applyFont="1" applyFill="1" applyBorder="1" applyAlignment="1">
      <alignment horizontal="center" vertical="center" wrapText="1"/>
    </xf>
    <xf numFmtId="41" fontId="53" fillId="0" borderId="88" xfId="0" applyNumberFormat="1" applyFont="1" applyFill="1" applyBorder="1" applyAlignment="1">
      <alignment horizontal="center" vertical="center" wrapText="1"/>
    </xf>
    <xf numFmtId="41" fontId="53" fillId="0" borderId="75" xfId="0" applyNumberFormat="1" applyFont="1" applyFill="1" applyBorder="1" applyAlignment="1">
      <alignment horizontal="center" vertical="center" wrapText="1"/>
    </xf>
    <xf numFmtId="41" fontId="53" fillId="0" borderId="83" xfId="0" applyNumberFormat="1" applyFont="1" applyFill="1" applyBorder="1" applyAlignment="1">
      <alignment horizontal="center" vertical="center" wrapText="1"/>
    </xf>
    <xf numFmtId="41" fontId="53" fillId="0" borderId="39" xfId="0" applyNumberFormat="1" applyFont="1" applyFill="1" applyBorder="1" applyAlignment="1">
      <alignment horizontal="center" vertical="center" wrapText="1"/>
    </xf>
    <xf numFmtId="41" fontId="53" fillId="0" borderId="30" xfId="0" applyNumberFormat="1" applyFont="1" applyFill="1" applyBorder="1" applyAlignment="1">
      <alignment horizontal="center" vertical="center" wrapText="1"/>
    </xf>
    <xf numFmtId="41" fontId="53" fillId="0" borderId="49" xfId="0" applyNumberFormat="1" applyFont="1" applyFill="1" applyBorder="1" applyAlignment="1">
      <alignment horizontal="center" vertical="center" wrapText="1"/>
    </xf>
    <xf numFmtId="41" fontId="53" fillId="0" borderId="53" xfId="0" applyNumberFormat="1" applyFont="1" applyFill="1" applyBorder="1" applyAlignment="1">
      <alignment horizontal="center" vertical="center" wrapText="1"/>
    </xf>
    <xf numFmtId="170" fontId="40" fillId="0" borderId="52" xfId="0" applyNumberFormat="1" applyFont="1" applyFill="1" applyBorder="1" applyAlignment="1">
      <alignment horizontal="right" vertical="center" wrapText="1"/>
    </xf>
    <xf numFmtId="170" fontId="40" fillId="0" borderId="72" xfId="0" applyNumberFormat="1" applyFont="1" applyBorder="1" applyAlignment="1">
      <alignment horizontal="right" wrapText="1"/>
    </xf>
    <xf numFmtId="41" fontId="58" fillId="0" borderId="27" xfId="0" applyNumberFormat="1" applyFont="1" applyFill="1" applyBorder="1" applyAlignment="1">
      <alignment horizontal="left" vertical="center" wrapText="1" indent="2"/>
    </xf>
    <xf numFmtId="41" fontId="58" fillId="0" borderId="39" xfId="0" applyNumberFormat="1" applyFont="1" applyFill="1" applyBorder="1" applyAlignment="1">
      <alignment horizontal="left" vertical="center" wrapText="1"/>
    </xf>
    <xf numFmtId="41" fontId="58" fillId="0" borderId="27" xfId="0" applyNumberFormat="1" applyFont="1" applyFill="1" applyBorder="1" applyAlignment="1">
      <alignment horizontal="left" vertical="center" wrapText="1"/>
    </xf>
    <xf numFmtId="170" fontId="40" fillId="0" borderId="72" xfId="0" applyNumberFormat="1" applyFont="1" applyFill="1" applyBorder="1" applyAlignment="1">
      <alignment horizontal="right" vertical="center" wrapText="1"/>
    </xf>
    <xf numFmtId="170" fontId="40" fillId="0" borderId="53" xfId="0" applyNumberFormat="1" applyFont="1" applyFill="1" applyBorder="1" applyAlignment="1">
      <alignment horizontal="right" vertical="center" wrapText="1"/>
    </xf>
    <xf numFmtId="41" fontId="53" fillId="0" borderId="30" xfId="0" applyNumberFormat="1" applyFont="1" applyFill="1" applyBorder="1" applyAlignment="1">
      <alignment horizontal="left" vertical="center" wrapText="1" indent="2"/>
    </xf>
    <xf numFmtId="41" fontId="1" fillId="0" borderId="52" xfId="0" applyNumberFormat="1" applyFont="1" applyFill="1" applyBorder="1" applyAlignment="1">
      <alignment horizontal="center" vertical="center" wrapText="1"/>
    </xf>
    <xf numFmtId="41" fontId="1" fillId="0" borderId="49" xfId="0" applyNumberFormat="1" applyFont="1" applyFill="1" applyBorder="1" applyAlignment="1">
      <alignment horizontal="center" vertical="center" wrapText="1"/>
    </xf>
    <xf numFmtId="41" fontId="1" fillId="0" borderId="53" xfId="0" applyNumberFormat="1" applyFont="1" applyFill="1" applyBorder="1" applyAlignment="1">
      <alignment horizontal="center" vertical="center" wrapText="1"/>
    </xf>
    <xf numFmtId="41" fontId="53" fillId="0" borderId="57" xfId="0" applyNumberFormat="1" applyFont="1" applyFill="1" applyBorder="1" applyAlignment="1">
      <alignment horizontal="center" vertical="center" wrapText="1"/>
    </xf>
    <xf numFmtId="170" fontId="40" fillId="0" borderId="88" xfId="0" applyNumberFormat="1" applyFont="1" applyFill="1" applyBorder="1" applyAlignment="1">
      <alignment horizontal="right" vertical="center" wrapText="1"/>
    </xf>
    <xf numFmtId="170" fontId="40" fillId="0" borderId="33" xfId="0" applyNumberFormat="1" applyFont="1" applyBorder="1" applyAlignment="1">
      <alignment horizontal="right"/>
    </xf>
    <xf numFmtId="41" fontId="53" fillId="0" borderId="71" xfId="0" applyNumberFormat="1" applyFont="1" applyFill="1" applyBorder="1" applyAlignment="1">
      <alignment horizontal="center" vertical="center" wrapText="1"/>
    </xf>
    <xf numFmtId="41" fontId="53" fillId="0" borderId="26" xfId="0" applyNumberFormat="1" applyFont="1" applyFill="1" applyBorder="1" applyAlignment="1">
      <alignment horizontal="center" vertical="center" wrapText="1"/>
    </xf>
    <xf numFmtId="170" fontId="40" fillId="0" borderId="33" xfId="0" applyNumberFormat="1" applyFont="1" applyFill="1" applyBorder="1" applyAlignment="1">
      <alignment horizontal="right" vertical="center" wrapText="1"/>
    </xf>
    <xf numFmtId="170" fontId="40" fillId="0" borderId="71" xfId="0" applyNumberFormat="1" applyFont="1" applyFill="1" applyBorder="1" applyAlignment="1">
      <alignment horizontal="right" vertical="center" wrapText="1"/>
    </xf>
    <xf numFmtId="170" fontId="40" fillId="0" borderId="70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 horizontal="left" vertical="center"/>
    </xf>
    <xf numFmtId="41" fontId="53" fillId="0" borderId="78" xfId="0" applyNumberFormat="1" applyFont="1" applyFill="1" applyBorder="1" applyAlignment="1">
      <alignment horizontal="center" vertical="center" wrapText="1"/>
    </xf>
    <xf numFmtId="41" fontId="53" fillId="0" borderId="82" xfId="0" applyNumberFormat="1" applyFont="1" applyFill="1" applyBorder="1" applyAlignment="1">
      <alignment horizontal="center" vertical="center" wrapText="1"/>
    </xf>
    <xf numFmtId="41" fontId="53" fillId="0" borderId="47" xfId="0" applyNumberFormat="1" applyFont="1" applyFill="1" applyBorder="1" applyAlignment="1">
      <alignment horizontal="center" vertical="center" wrapText="1"/>
    </xf>
    <xf numFmtId="41" fontId="53" fillId="0" borderId="33" xfId="0" applyNumberFormat="1" applyFont="1" applyFill="1" applyBorder="1" applyAlignment="1">
      <alignment horizontal="center" vertical="center" wrapText="1"/>
    </xf>
    <xf numFmtId="41" fontId="53" fillId="0" borderId="40" xfId="0" applyNumberFormat="1" applyFont="1" applyFill="1" applyBorder="1" applyAlignment="1">
      <alignment horizontal="center" vertical="center" wrapText="1"/>
    </xf>
    <xf numFmtId="41" fontId="53" fillId="0" borderId="46" xfId="0" applyNumberFormat="1" applyFont="1" applyFill="1" applyBorder="1" applyAlignment="1">
      <alignment horizontal="center" vertical="center" wrapText="1"/>
    </xf>
    <xf numFmtId="41" fontId="53" fillId="0" borderId="59" xfId="0" applyNumberFormat="1" applyFont="1" applyFill="1" applyBorder="1" applyAlignment="1">
      <alignment horizontal="center" vertical="center" wrapText="1"/>
    </xf>
    <xf numFmtId="41" fontId="53" fillId="0" borderId="56" xfId="0" applyNumberFormat="1" applyFont="1" applyFill="1" applyBorder="1" applyAlignment="1">
      <alignment horizontal="center" vertical="center" wrapText="1"/>
    </xf>
    <xf numFmtId="41" fontId="53" fillId="0" borderId="32" xfId="0" applyNumberFormat="1" applyFont="1" applyFill="1" applyBorder="1" applyAlignment="1">
      <alignment horizontal="center" vertical="center" wrapText="1"/>
    </xf>
    <xf numFmtId="41" fontId="53" fillId="0" borderId="41" xfId="0" applyNumberFormat="1" applyFont="1" applyFill="1" applyBorder="1" applyAlignment="1">
      <alignment horizontal="center" vertical="center" wrapText="1"/>
    </xf>
    <xf numFmtId="41" fontId="53" fillId="0" borderId="63" xfId="0" applyNumberFormat="1" applyFont="1" applyFill="1" applyBorder="1" applyAlignment="1">
      <alignment horizontal="center" vertical="center" wrapText="1"/>
    </xf>
    <xf numFmtId="41" fontId="53" fillId="0" borderId="36" xfId="0" applyNumberFormat="1" applyFont="1" applyFill="1" applyBorder="1" applyAlignment="1">
      <alignment horizontal="left" vertical="center" wrapText="1" indent="4"/>
    </xf>
    <xf numFmtId="41" fontId="53" fillId="0" borderId="49" xfId="0" applyNumberFormat="1" applyFont="1" applyFill="1" applyBorder="1" applyAlignment="1">
      <alignment horizontal="left" vertical="center" wrapText="1" indent="4"/>
    </xf>
    <xf numFmtId="41" fontId="53" fillId="0" borderId="53" xfId="0" applyNumberFormat="1" applyFont="1" applyFill="1" applyBorder="1" applyAlignment="1">
      <alignment horizontal="left" vertical="center" wrapText="1" indent="4"/>
    </xf>
    <xf numFmtId="41" fontId="53" fillId="0" borderId="63" xfId="0" applyNumberFormat="1" applyFont="1" applyFill="1" applyBorder="1" applyAlignment="1">
      <alignment horizontal="left" vertical="center" wrapText="1"/>
    </xf>
    <xf numFmtId="41" fontId="53" fillId="0" borderId="87" xfId="0" applyNumberFormat="1" applyFont="1" applyFill="1" applyBorder="1" applyAlignment="1">
      <alignment horizontal="left" vertical="center" wrapText="1"/>
    </xf>
    <xf numFmtId="41" fontId="53" fillId="0" borderId="30" xfId="0" applyNumberFormat="1" applyFont="1" applyFill="1" applyBorder="1" applyAlignment="1">
      <alignment horizontal="left" vertical="center" wrapText="1"/>
    </xf>
    <xf numFmtId="41" fontId="53" fillId="0" borderId="77" xfId="0" applyNumberFormat="1" applyFont="1" applyFill="1" applyBorder="1" applyAlignment="1">
      <alignment horizontal="center" vertical="center" wrapText="1"/>
    </xf>
    <xf numFmtId="41" fontId="53" fillId="0" borderId="89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1" fontId="53" fillId="0" borderId="90" xfId="0" applyNumberFormat="1" applyFont="1" applyFill="1" applyBorder="1" applyAlignment="1">
      <alignment horizontal="center" vertical="center" wrapText="1"/>
    </xf>
    <xf numFmtId="41" fontId="53" fillId="0" borderId="84" xfId="0" applyNumberFormat="1" applyFont="1" applyFill="1" applyBorder="1" applyAlignment="1">
      <alignment horizontal="center" vertical="center" wrapText="1"/>
    </xf>
    <xf numFmtId="41" fontId="53" fillId="0" borderId="55" xfId="0" applyNumberFormat="1" applyFont="1" applyFill="1" applyBorder="1" applyAlignment="1">
      <alignment horizontal="center" vertical="center" wrapText="1"/>
    </xf>
    <xf numFmtId="41" fontId="53" fillId="0" borderId="43" xfId="0" applyNumberFormat="1" applyFont="1" applyFill="1" applyBorder="1" applyAlignment="1">
      <alignment horizontal="center" vertical="center" wrapText="1"/>
    </xf>
    <xf numFmtId="41" fontId="53" fillId="0" borderId="91" xfId="0" applyNumberFormat="1" applyFont="1" applyFill="1" applyBorder="1" applyAlignment="1">
      <alignment horizontal="center" vertical="center" wrapText="1"/>
    </xf>
    <xf numFmtId="41" fontId="53" fillId="0" borderId="67" xfId="0" applyNumberFormat="1" applyFont="1" applyFill="1" applyBorder="1" applyAlignment="1">
      <alignment horizontal="center" vertical="center" wrapText="1"/>
    </xf>
    <xf numFmtId="41" fontId="53" fillId="0" borderId="0" xfId="0" applyNumberFormat="1" applyFont="1" applyFill="1" applyBorder="1" applyAlignment="1">
      <alignment horizontal="center" vertical="center" wrapText="1"/>
    </xf>
    <xf numFmtId="41" fontId="53" fillId="0" borderId="68" xfId="0" applyNumberFormat="1" applyFont="1" applyFill="1" applyBorder="1" applyAlignment="1">
      <alignment horizontal="center" vertical="center" wrapText="1"/>
    </xf>
    <xf numFmtId="41" fontId="2" fillId="0" borderId="83" xfId="0" applyNumberFormat="1" applyFont="1" applyFill="1" applyBorder="1" applyAlignment="1">
      <alignment horizontal="center" vertical="center" wrapText="1"/>
    </xf>
    <xf numFmtId="41" fontId="2" fillId="0" borderId="39" xfId="0" applyNumberFormat="1" applyFont="1" applyFill="1" applyBorder="1" applyAlignment="1">
      <alignment horizontal="center" vertical="center" wrapText="1"/>
    </xf>
    <xf numFmtId="41" fontId="2" fillId="0" borderId="30" xfId="0" applyNumberFormat="1" applyFont="1" applyFill="1" applyBorder="1" applyAlignment="1">
      <alignment horizontal="center" vertical="center" wrapText="1"/>
    </xf>
    <xf numFmtId="41" fontId="2" fillId="0" borderId="51" xfId="0" applyNumberFormat="1" applyFont="1" applyFill="1" applyBorder="1" applyAlignment="1">
      <alignment horizontal="center" vertical="center" wrapText="1"/>
    </xf>
    <xf numFmtId="41" fontId="2" fillId="0" borderId="60" xfId="0" applyNumberFormat="1" applyFont="1" applyFill="1" applyBorder="1" applyAlignment="1">
      <alignment horizontal="center" vertical="center" wrapText="1"/>
    </xf>
    <xf numFmtId="41" fontId="2" fillId="0" borderId="41" xfId="0" applyNumberFormat="1" applyFont="1" applyFill="1" applyBorder="1" applyAlignment="1">
      <alignment horizontal="left" vertical="center" wrapText="1" indent="2"/>
    </xf>
    <xf numFmtId="41" fontId="2" fillId="0" borderId="63" xfId="0" applyNumberFormat="1" applyFont="1" applyFill="1" applyBorder="1" applyAlignment="1">
      <alignment horizontal="left" vertical="center" wrapText="1" indent="2"/>
    </xf>
    <xf numFmtId="41" fontId="2" fillId="0" borderId="41" xfId="0" applyNumberFormat="1" applyFont="1" applyFill="1" applyBorder="1" applyAlignment="1">
      <alignment horizontal="left" vertical="center" wrapText="1"/>
    </xf>
    <xf numFmtId="41" fontId="2" fillId="71" borderId="51" xfId="0" applyNumberFormat="1" applyFont="1" applyFill="1" applyBorder="1" applyAlignment="1">
      <alignment horizontal="center" vertical="center" wrapText="1"/>
    </xf>
    <xf numFmtId="41" fontId="2" fillId="71" borderId="60" xfId="0" applyNumberFormat="1" applyFont="1" applyFill="1" applyBorder="1" applyAlignment="1">
      <alignment horizontal="center" vertical="center" wrapText="1"/>
    </xf>
    <xf numFmtId="41" fontId="2" fillId="0" borderId="92" xfId="0" applyNumberFormat="1" applyFont="1" applyFill="1" applyBorder="1" applyAlignment="1">
      <alignment horizontal="center" vertical="center" wrapText="1"/>
    </xf>
    <xf numFmtId="41" fontId="2" fillId="0" borderId="93" xfId="0" applyNumberFormat="1" applyFont="1" applyFill="1" applyBorder="1" applyAlignment="1">
      <alignment horizontal="center" vertical="center" wrapText="1"/>
    </xf>
    <xf numFmtId="41" fontId="2" fillId="0" borderId="88" xfId="0" applyNumberFormat="1" applyFont="1" applyFill="1" applyBorder="1" applyAlignment="1">
      <alignment horizontal="center" vertical="center" wrapText="1"/>
    </xf>
    <xf numFmtId="41" fontId="2" fillId="0" borderId="75" xfId="0" applyNumberFormat="1" applyFont="1" applyFill="1" applyBorder="1" applyAlignment="1">
      <alignment horizontal="center" vertical="center" wrapText="1"/>
    </xf>
    <xf numFmtId="41" fontId="2" fillId="0" borderId="71" xfId="0" applyNumberFormat="1" applyFont="1" applyFill="1" applyBorder="1" applyAlignment="1">
      <alignment horizontal="center" vertical="center" wrapText="1"/>
    </xf>
    <xf numFmtId="41" fontId="2" fillId="0" borderId="81" xfId="0" applyNumberFormat="1" applyFont="1" applyFill="1" applyBorder="1" applyAlignment="1">
      <alignment horizontal="center" vertical="center" wrapText="1"/>
    </xf>
    <xf numFmtId="41" fontId="2" fillId="0" borderId="69" xfId="0" applyNumberFormat="1" applyFont="1" applyFill="1" applyBorder="1" applyAlignment="1">
      <alignment horizontal="center" vertical="center" wrapText="1"/>
    </xf>
    <xf numFmtId="41" fontId="2" fillId="0" borderId="78" xfId="0" applyNumberFormat="1" applyFont="1" applyFill="1" applyBorder="1" applyAlignment="1">
      <alignment horizontal="center" vertical="center" wrapText="1"/>
    </xf>
    <xf numFmtId="41" fontId="2" fillId="0" borderId="82" xfId="0" applyNumberFormat="1" applyFont="1" applyFill="1" applyBorder="1" applyAlignment="1">
      <alignment horizontal="center" vertical="center" wrapText="1"/>
    </xf>
    <xf numFmtId="41" fontId="2" fillId="0" borderId="27" xfId="0" applyNumberFormat="1" applyFont="1" applyFill="1" applyBorder="1" applyAlignment="1">
      <alignment horizontal="left" vertical="center" wrapText="1"/>
    </xf>
    <xf numFmtId="41" fontId="2" fillId="0" borderId="52" xfId="0" applyNumberFormat="1" applyFont="1" applyFill="1" applyBorder="1" applyAlignment="1">
      <alignment horizontal="center" vertical="center" wrapText="1"/>
    </xf>
    <xf numFmtId="41" fontId="2" fillId="0" borderId="72" xfId="0" applyNumberFormat="1" applyFont="1" applyFill="1" applyBorder="1" applyAlignment="1">
      <alignment horizontal="center" vertical="center" wrapText="1"/>
    </xf>
    <xf numFmtId="41" fontId="2" fillId="0" borderId="33" xfId="0" applyNumberFormat="1" applyFont="1" applyFill="1" applyBorder="1" applyAlignment="1">
      <alignment horizontal="center" vertical="center" wrapText="1"/>
    </xf>
    <xf numFmtId="41" fontId="53" fillId="0" borderId="48" xfId="0" applyNumberFormat="1" applyFont="1" applyFill="1" applyBorder="1" applyAlignment="1">
      <alignment horizontal="center" vertical="center" wrapText="1"/>
    </xf>
    <xf numFmtId="41" fontId="53" fillId="0" borderId="58" xfId="0" applyNumberFormat="1" applyFont="1" applyFill="1" applyBorder="1" applyAlignment="1">
      <alignment horizontal="center" vertical="center" wrapText="1"/>
    </xf>
    <xf numFmtId="170" fontId="40" fillId="0" borderId="45" xfId="0" applyNumberFormat="1" applyFont="1" applyFill="1" applyBorder="1" applyAlignment="1">
      <alignment horizontal="right" vertical="center" wrapText="1"/>
    </xf>
    <xf numFmtId="170" fontId="40" fillId="0" borderId="40" xfId="0" applyNumberFormat="1" applyFont="1" applyBorder="1" applyAlignment="1">
      <alignment horizontal="right" vertical="center" wrapText="1"/>
    </xf>
    <xf numFmtId="170" fontId="40" fillId="0" borderId="88" xfId="0" applyNumberFormat="1" applyFont="1" applyBorder="1" applyAlignment="1">
      <alignment horizontal="right" vertical="center"/>
    </xf>
    <xf numFmtId="170" fontId="40" fillId="0" borderId="75" xfId="0" applyNumberFormat="1" applyFont="1" applyBorder="1" applyAlignment="1">
      <alignment horizontal="right" vertical="center"/>
    </xf>
    <xf numFmtId="170" fontId="40" fillId="0" borderId="71" xfId="0" applyNumberFormat="1" applyFont="1" applyBorder="1" applyAlignment="1">
      <alignment horizontal="right" vertical="center"/>
    </xf>
    <xf numFmtId="170" fontId="40" fillId="0" borderId="59" xfId="0" applyNumberFormat="1" applyFont="1" applyBorder="1" applyAlignment="1">
      <alignment horizontal="right" vertical="center" wrapText="1"/>
    </xf>
    <xf numFmtId="41" fontId="53" fillId="0" borderId="41" xfId="0" applyNumberFormat="1" applyFont="1" applyFill="1" applyBorder="1" applyAlignment="1">
      <alignment horizontal="left" vertical="center" wrapText="1"/>
    </xf>
    <xf numFmtId="41" fontId="53" fillId="0" borderId="40" xfId="0" applyNumberFormat="1" applyFont="1" applyFill="1" applyBorder="1" applyAlignment="1">
      <alignment horizontal="left" vertical="center" wrapText="1"/>
    </xf>
    <xf numFmtId="41" fontId="53" fillId="0" borderId="41" xfId="0" applyNumberFormat="1" applyFont="1" applyFill="1" applyBorder="1" applyAlignment="1">
      <alignment horizontal="left" vertical="center" wrapText="1" indent="2"/>
    </xf>
    <xf numFmtId="41" fontId="53" fillId="0" borderId="40" xfId="0" applyNumberFormat="1" applyFont="1" applyFill="1" applyBorder="1" applyAlignment="1">
      <alignment horizontal="left" vertical="center" wrapText="1" indent="2"/>
    </xf>
    <xf numFmtId="41" fontId="53" fillId="0" borderId="63" xfId="0" applyNumberFormat="1" applyFont="1" applyFill="1" applyBorder="1" applyAlignment="1">
      <alignment horizontal="left" vertical="center" wrapText="1" indent="2"/>
    </xf>
    <xf numFmtId="41" fontId="53" fillId="0" borderId="45" xfId="0" applyNumberFormat="1" applyFont="1" applyFill="1" applyBorder="1" applyAlignment="1">
      <alignment horizontal="left" vertical="center" wrapText="1"/>
    </xf>
    <xf numFmtId="41" fontId="53" fillId="0" borderId="24" xfId="0" applyNumberFormat="1" applyFont="1" applyFill="1" applyBorder="1" applyAlignment="1">
      <alignment horizontal="center" vertical="center" wrapText="1"/>
    </xf>
    <xf numFmtId="0" fontId="53" fillId="0" borderId="52" xfId="0" applyFont="1" applyBorder="1" applyAlignment="1">
      <alignment horizontal="center" vertical="center" wrapText="1"/>
    </xf>
    <xf numFmtId="0" fontId="53" fillId="0" borderId="49" xfId="0" applyFont="1" applyBorder="1" applyAlignment="1">
      <alignment horizontal="center" vertical="center" wrapText="1"/>
    </xf>
    <xf numFmtId="0" fontId="53" fillId="0" borderId="53" xfId="0" applyFont="1" applyBorder="1" applyAlignment="1">
      <alignment horizontal="center" vertical="center" wrapText="1"/>
    </xf>
    <xf numFmtId="41" fontId="53" fillId="0" borderId="32" xfId="0" applyNumberFormat="1" applyFont="1" applyFill="1" applyBorder="1" applyAlignment="1">
      <alignment horizontal="left" vertical="center" wrapText="1"/>
    </xf>
    <xf numFmtId="41" fontId="53" fillId="0" borderId="61" xfId="0" applyNumberFormat="1" applyFont="1" applyFill="1" applyBorder="1" applyAlignment="1">
      <alignment horizontal="center" vertical="center" wrapText="1"/>
    </xf>
    <xf numFmtId="41" fontId="53" fillId="0" borderId="46" xfId="0" applyNumberFormat="1" applyFont="1" applyFill="1" applyBorder="1" applyAlignment="1">
      <alignment horizontal="left" vertical="center" wrapText="1" indent="2"/>
    </xf>
    <xf numFmtId="170" fontId="40" fillId="0" borderId="52" xfId="0" applyNumberFormat="1" applyFont="1" applyBorder="1" applyAlignment="1">
      <alignment horizontal="right" vertical="center" wrapText="1"/>
    </xf>
    <xf numFmtId="170" fontId="40" fillId="0" borderId="72" xfId="0" applyNumberFormat="1" applyFont="1" applyBorder="1" applyAlignment="1">
      <alignment horizontal="right" vertical="center" wrapText="1"/>
    </xf>
    <xf numFmtId="170" fontId="40" fillId="0" borderId="85" xfId="0" applyNumberFormat="1" applyFont="1" applyBorder="1" applyAlignment="1">
      <alignment horizontal="right" vertical="center" wrapText="1"/>
    </xf>
    <xf numFmtId="170" fontId="40" fillId="0" borderId="64" xfId="0" applyNumberFormat="1" applyFont="1" applyBorder="1" applyAlignment="1">
      <alignment horizontal="right" vertical="center" wrapText="1"/>
    </xf>
    <xf numFmtId="170" fontId="40" fillId="0" borderId="49" xfId="0" applyNumberFormat="1" applyFont="1" applyBorder="1" applyAlignment="1">
      <alignment horizontal="right" vertical="center" wrapText="1"/>
    </xf>
    <xf numFmtId="170" fontId="40" fillId="0" borderId="53" xfId="0" applyNumberFormat="1" applyFont="1" applyBorder="1" applyAlignment="1">
      <alignment horizontal="right" vertical="center" wrapText="1"/>
    </xf>
    <xf numFmtId="170" fontId="40" fillId="0" borderId="76" xfId="0" applyNumberFormat="1" applyFont="1" applyBorder="1" applyAlignment="1">
      <alignment horizontal="right" vertical="center" wrapText="1"/>
    </xf>
    <xf numFmtId="170" fontId="40" fillId="0" borderId="70" xfId="0" applyNumberFormat="1" applyFont="1" applyBorder="1" applyAlignment="1">
      <alignment horizontal="right" vertical="center" wrapText="1"/>
    </xf>
    <xf numFmtId="169" fontId="2" fillId="0" borderId="0" xfId="347" applyNumberFormat="1" applyFont="1" applyFill="1" applyBorder="1" applyAlignment="1">
      <alignment horizontal="center" wrapText="1"/>
      <protection/>
    </xf>
    <xf numFmtId="41" fontId="2" fillId="0" borderId="48" xfId="0" applyNumberFormat="1" applyFont="1" applyFill="1" applyBorder="1" applyAlignment="1">
      <alignment horizontal="center" vertical="center" wrapText="1"/>
    </xf>
    <xf numFmtId="41" fontId="2" fillId="0" borderId="58" xfId="0" applyNumberFormat="1" applyFont="1" applyFill="1" applyBorder="1" applyAlignment="1">
      <alignment horizontal="center" vertical="center" wrapText="1"/>
    </xf>
    <xf numFmtId="41" fontId="2" fillId="0" borderId="24" xfId="0" applyNumberFormat="1" applyFont="1" applyFill="1" applyBorder="1" applyAlignment="1">
      <alignment horizontal="center" vertical="center" wrapText="1"/>
    </xf>
    <xf numFmtId="41" fontId="2" fillId="0" borderId="45" xfId="0" applyNumberFormat="1" applyFont="1" applyFill="1" applyBorder="1" applyAlignment="1">
      <alignment horizontal="left" vertical="center" wrapText="1"/>
    </xf>
    <xf numFmtId="170" fontId="4" fillId="0" borderId="52" xfId="0" applyNumberFormat="1" applyFont="1" applyBorder="1" applyAlignment="1">
      <alignment horizontal="right" vertical="center" wrapText="1"/>
    </xf>
    <xf numFmtId="170" fontId="4" fillId="0" borderId="72" xfId="0" applyNumberFormat="1" applyFont="1" applyBorder="1" applyAlignment="1">
      <alignment horizontal="right" vertical="center" wrapText="1"/>
    </xf>
    <xf numFmtId="41" fontId="2" fillId="0" borderId="52" xfId="0" applyNumberFormat="1" applyFont="1" applyFill="1" applyBorder="1" applyAlignment="1">
      <alignment horizontal="left" vertical="center" wrapText="1"/>
    </xf>
    <xf numFmtId="41" fontId="2" fillId="0" borderId="46" xfId="0" applyNumberFormat="1" applyFont="1" applyFill="1" applyBorder="1" applyAlignment="1">
      <alignment horizontal="left" vertical="center" wrapText="1" indent="2"/>
    </xf>
    <xf numFmtId="170" fontId="4" fillId="0" borderId="53" xfId="0" applyNumberFormat="1" applyFont="1" applyBorder="1" applyAlignment="1">
      <alignment horizontal="right" vertical="center" wrapText="1"/>
    </xf>
    <xf numFmtId="170" fontId="4" fillId="0" borderId="85" xfId="0" applyNumberFormat="1" applyFont="1" applyBorder="1" applyAlignment="1">
      <alignment horizontal="right" vertical="center" wrapText="1"/>
    </xf>
    <xf numFmtId="170" fontId="4" fillId="0" borderId="70" xfId="0" applyNumberFormat="1" applyFont="1" applyBorder="1" applyAlignment="1">
      <alignment horizontal="right" vertical="center" wrapText="1"/>
    </xf>
    <xf numFmtId="170" fontId="4" fillId="0" borderId="64" xfId="0" applyNumberFormat="1" applyFont="1" applyBorder="1" applyAlignment="1">
      <alignment horizontal="right" vertical="center" wrapText="1"/>
    </xf>
    <xf numFmtId="41" fontId="2" fillId="0" borderId="40" xfId="0" applyNumberFormat="1" applyFont="1" applyFill="1" applyBorder="1" applyAlignment="1">
      <alignment horizontal="left" vertical="center" wrapText="1"/>
    </xf>
    <xf numFmtId="170" fontId="4" fillId="0" borderId="88" xfId="0" applyNumberFormat="1" applyFont="1" applyBorder="1" applyAlignment="1">
      <alignment horizontal="right" vertical="center" wrapText="1"/>
    </xf>
    <xf numFmtId="170" fontId="4" fillId="0" borderId="33" xfId="0" applyNumberFormat="1" applyFont="1" applyBorder="1" applyAlignment="1">
      <alignment horizontal="right" vertical="center" wrapText="1"/>
    </xf>
    <xf numFmtId="170" fontId="4" fillId="0" borderId="71" xfId="0" applyNumberFormat="1" applyFont="1" applyBorder="1" applyAlignment="1">
      <alignment horizontal="right" vertical="center" wrapText="1"/>
    </xf>
    <xf numFmtId="170" fontId="4" fillId="72" borderId="52" xfId="0" applyNumberFormat="1" applyFont="1" applyFill="1" applyBorder="1" applyAlignment="1">
      <alignment horizontal="right" vertical="center" wrapText="1"/>
    </xf>
    <xf numFmtId="170" fontId="4" fillId="72" borderId="72" xfId="0" applyNumberFormat="1" applyFont="1" applyFill="1" applyBorder="1" applyAlignment="1">
      <alignment horizontal="right" vertical="center" wrapText="1"/>
    </xf>
    <xf numFmtId="41" fontId="40" fillId="0" borderId="41" xfId="0" applyNumberFormat="1" applyFont="1" applyFill="1" applyBorder="1" applyAlignment="1">
      <alignment horizontal="left" vertical="center" wrapText="1"/>
    </xf>
    <xf numFmtId="41" fontId="40" fillId="0" borderId="63" xfId="0" applyNumberFormat="1" applyFont="1" applyFill="1" applyBorder="1" applyAlignment="1">
      <alignment horizontal="left" vertical="center" wrapText="1"/>
    </xf>
    <xf numFmtId="41" fontId="45" fillId="0" borderId="40" xfId="0" applyNumberFormat="1" applyFont="1" applyFill="1" applyBorder="1" applyAlignment="1">
      <alignment horizontal="center" vertical="center" wrapText="1"/>
    </xf>
    <xf numFmtId="41" fontId="45" fillId="0" borderId="46" xfId="0" applyNumberFormat="1" applyFont="1" applyFill="1" applyBorder="1" applyAlignment="1">
      <alignment horizontal="center" vertical="center" wrapText="1"/>
    </xf>
    <xf numFmtId="41" fontId="45" fillId="0" borderId="59" xfId="0" applyNumberFormat="1" applyFont="1" applyFill="1" applyBorder="1" applyAlignment="1">
      <alignment horizontal="center" vertical="center" wrapText="1"/>
    </xf>
    <xf numFmtId="41" fontId="45" fillId="0" borderId="56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1" fontId="45" fillId="0" borderId="32" xfId="0" applyNumberFormat="1" applyFont="1" applyFill="1" applyBorder="1" applyAlignment="1">
      <alignment horizontal="center" vertical="center" wrapText="1"/>
    </xf>
    <xf numFmtId="41" fontId="45" fillId="0" borderId="41" xfId="0" applyNumberFormat="1" applyFont="1" applyFill="1" applyBorder="1" applyAlignment="1">
      <alignment horizontal="center" vertical="center" wrapText="1"/>
    </xf>
    <xf numFmtId="41" fontId="45" fillId="0" borderId="63" xfId="0" applyNumberFormat="1" applyFont="1" applyFill="1" applyBorder="1" applyAlignment="1">
      <alignment horizontal="center" vertical="center" wrapText="1"/>
    </xf>
    <xf numFmtId="41" fontId="45" fillId="0" borderId="47" xfId="0" applyNumberFormat="1" applyFont="1" applyFill="1" applyBorder="1" applyAlignment="1">
      <alignment horizontal="center" vertical="center" wrapText="1"/>
    </xf>
    <xf numFmtId="41" fontId="45" fillId="0" borderId="61" xfId="0" applyNumberFormat="1" applyFont="1" applyFill="1" applyBorder="1" applyAlignment="1">
      <alignment horizontal="center" vertical="center" wrapText="1"/>
    </xf>
    <xf numFmtId="0" fontId="53" fillId="0" borderId="40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3" fillId="0" borderId="59" xfId="0" applyFont="1" applyBorder="1" applyAlignment="1">
      <alignment horizontal="center" vertical="center" wrapText="1"/>
    </xf>
    <xf numFmtId="0" fontId="53" fillId="0" borderId="56" xfId="0" applyFont="1" applyBorder="1" applyAlignment="1">
      <alignment horizontal="center" vertical="center" wrapText="1"/>
    </xf>
    <xf numFmtId="0" fontId="53" fillId="0" borderId="47" xfId="0" applyFont="1" applyBorder="1" applyAlignment="1">
      <alignment horizontal="center" vertical="center" wrapText="1"/>
    </xf>
    <xf numFmtId="0" fontId="53" fillId="0" borderId="6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53" fillId="0" borderId="40" xfId="0" applyFont="1" applyBorder="1" applyAlignment="1">
      <alignment horizontal="center" vertical="center" wrapText="1"/>
    </xf>
    <xf numFmtId="0" fontId="53" fillId="0" borderId="46" xfId="0" applyFont="1" applyBorder="1" applyAlignment="1">
      <alignment horizontal="center" vertical="center" wrapText="1"/>
    </xf>
    <xf numFmtId="170" fontId="40" fillId="0" borderId="88" xfId="0" applyNumberFormat="1" applyFont="1" applyBorder="1" applyAlignment="1">
      <alignment horizontal="right" vertical="center" wrapText="1"/>
    </xf>
    <xf numFmtId="170" fontId="40" fillId="0" borderId="71" xfId="0" applyNumberFormat="1" applyFont="1" applyBorder="1" applyAlignment="1">
      <alignment horizontal="right" vertical="center" wrapText="1"/>
    </xf>
    <xf numFmtId="0" fontId="53" fillId="0" borderId="41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52" xfId="0" applyFont="1" applyBorder="1" applyAlignment="1">
      <alignment horizontal="left" vertical="center" wrapText="1"/>
    </xf>
    <xf numFmtId="0" fontId="53" fillId="0" borderId="41" xfId="0" applyFont="1" applyBorder="1" applyAlignment="1">
      <alignment horizontal="left" vertical="center" indent="1"/>
    </xf>
    <xf numFmtId="0" fontId="53" fillId="0" borderId="40" xfId="0" applyFont="1" applyBorder="1" applyAlignment="1">
      <alignment horizontal="left" vertical="center" indent="1"/>
    </xf>
    <xf numFmtId="170" fontId="40" fillId="0" borderId="33" xfId="0" applyNumberFormat="1" applyFont="1" applyBorder="1" applyAlignment="1">
      <alignment horizontal="right" vertical="center" wrapText="1"/>
    </xf>
    <xf numFmtId="0" fontId="53" fillId="0" borderId="48" xfId="0" applyFont="1" applyBorder="1" applyAlignment="1">
      <alignment horizontal="center" vertical="center"/>
    </xf>
    <xf numFmtId="0" fontId="53" fillId="0" borderId="58" xfId="0" applyFont="1" applyBorder="1" applyAlignment="1">
      <alignment horizontal="center" vertical="center"/>
    </xf>
    <xf numFmtId="0" fontId="53" fillId="0" borderId="86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41" fontId="53" fillId="0" borderId="87" xfId="0" applyNumberFormat="1" applyFont="1" applyFill="1" applyBorder="1" applyAlignment="1">
      <alignment horizontal="left" vertical="center" wrapText="1" indent="1"/>
    </xf>
    <xf numFmtId="41" fontId="53" fillId="0" borderId="27" xfId="0" applyNumberFormat="1" applyFont="1" applyFill="1" applyBorder="1" applyAlignment="1">
      <alignment horizontal="left" vertical="center" wrapText="1" indent="1"/>
    </xf>
    <xf numFmtId="0" fontId="53" fillId="0" borderId="27" xfId="0" applyFont="1" applyBorder="1" applyAlignment="1">
      <alignment horizontal="left" vertical="center" wrapText="1"/>
    </xf>
    <xf numFmtId="0" fontId="53" fillId="0" borderId="32" xfId="0" applyFont="1" applyBorder="1" applyAlignment="1">
      <alignment horizontal="center" vertical="center" wrapText="1"/>
    </xf>
    <xf numFmtId="0" fontId="53" fillId="0" borderId="41" xfId="0" applyFont="1" applyBorder="1" applyAlignment="1">
      <alignment horizontal="center" vertical="center" wrapText="1"/>
    </xf>
    <xf numFmtId="0" fontId="53" fillId="0" borderId="63" xfId="0" applyFont="1" applyBorder="1" applyAlignment="1">
      <alignment horizontal="center" vertical="center" wrapText="1"/>
    </xf>
    <xf numFmtId="41" fontId="53" fillId="0" borderId="41" xfId="0" applyNumberFormat="1" applyFont="1" applyFill="1" applyBorder="1" applyAlignment="1">
      <alignment horizontal="left" vertical="center" wrapText="1" indent="1"/>
    </xf>
    <xf numFmtId="41" fontId="53" fillId="0" borderId="63" xfId="0" applyNumberFormat="1" applyFont="1" applyFill="1" applyBorder="1" applyAlignment="1">
      <alignment horizontal="left" vertical="center" wrapText="1" indent="1"/>
    </xf>
    <xf numFmtId="41" fontId="2" fillId="0" borderId="63" xfId="0" applyNumberFormat="1" applyFont="1" applyFill="1" applyBorder="1" applyAlignment="1">
      <alignment horizontal="left" vertical="center" wrapText="1" indent="1"/>
    </xf>
    <xf numFmtId="41" fontId="2" fillId="0" borderId="46" xfId="0" applyNumberFormat="1" applyFont="1" applyFill="1" applyBorder="1" applyAlignment="1">
      <alignment horizontal="left" vertical="center" wrapText="1" indent="1"/>
    </xf>
    <xf numFmtId="41" fontId="2" fillId="0" borderId="41" xfId="0" applyNumberFormat="1" applyFont="1" applyFill="1" applyBorder="1" applyAlignment="1">
      <alignment horizontal="center" vertical="center" wrapText="1"/>
    </xf>
    <xf numFmtId="41" fontId="2" fillId="0" borderId="40" xfId="0" applyNumberFormat="1" applyFont="1" applyFill="1" applyBorder="1" applyAlignment="1">
      <alignment horizontal="center" vertical="center" wrapText="1"/>
    </xf>
    <xf numFmtId="41" fontId="2" fillId="0" borderId="41" xfId="0" applyNumberFormat="1" applyFont="1" applyFill="1" applyBorder="1" applyAlignment="1">
      <alignment horizontal="left" vertical="center" wrapText="1" indent="1"/>
    </xf>
    <xf numFmtId="41" fontId="2" fillId="0" borderId="40" xfId="0" applyNumberFormat="1" applyFont="1" applyFill="1" applyBorder="1" applyAlignment="1">
      <alignment horizontal="left" vertical="center" wrapText="1" indent="1"/>
    </xf>
    <xf numFmtId="0" fontId="2" fillId="0" borderId="4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170" fontId="4" fillId="0" borderId="88" xfId="0" applyNumberFormat="1" applyFont="1" applyBorder="1" applyAlignment="1">
      <alignment horizontal="right" vertical="center"/>
    </xf>
    <xf numFmtId="170" fontId="4" fillId="0" borderId="3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41" fontId="2" fillId="0" borderId="27" xfId="0" applyNumberFormat="1" applyFont="1" applyFill="1" applyBorder="1" applyAlignment="1">
      <alignment vertical="center" wrapText="1"/>
    </xf>
    <xf numFmtId="41" fontId="2" fillId="0" borderId="45" xfId="0" applyNumberFormat="1" applyFont="1" applyFill="1" applyBorder="1" applyAlignment="1">
      <alignment vertical="center" wrapText="1"/>
    </xf>
    <xf numFmtId="170" fontId="4" fillId="0" borderId="71" xfId="0" applyNumberFormat="1" applyFont="1" applyBorder="1" applyAlignment="1">
      <alignment horizontal="right" vertical="center"/>
    </xf>
    <xf numFmtId="0" fontId="53" fillId="0" borderId="63" xfId="0" applyFont="1" applyBorder="1" applyAlignment="1">
      <alignment horizontal="left" vertical="center" wrapText="1"/>
    </xf>
    <xf numFmtId="0" fontId="53" fillId="71" borderId="47" xfId="0" applyFont="1" applyFill="1" applyBorder="1" applyAlignment="1">
      <alignment horizontal="center" vertical="center" wrapText="1"/>
    </xf>
    <xf numFmtId="0" fontId="53" fillId="71" borderId="40" xfId="0" applyFont="1" applyFill="1" applyBorder="1" applyAlignment="1">
      <alignment horizontal="center" vertical="center" wrapText="1"/>
    </xf>
    <xf numFmtId="0" fontId="53" fillId="71" borderId="46" xfId="0" applyFont="1" applyFill="1" applyBorder="1" applyAlignment="1">
      <alignment horizontal="center" vertical="center" wrapText="1"/>
    </xf>
    <xf numFmtId="0" fontId="53" fillId="0" borderId="47" xfId="0" applyFont="1" applyBorder="1" applyAlignment="1">
      <alignment horizontal="center" vertical="center"/>
    </xf>
    <xf numFmtId="41" fontId="53" fillId="0" borderId="27" xfId="0" applyNumberFormat="1" applyFont="1" applyFill="1" applyBorder="1" applyAlignment="1">
      <alignment vertical="center" wrapText="1"/>
    </xf>
    <xf numFmtId="41" fontId="53" fillId="0" borderId="41" xfId="0" applyNumberFormat="1" applyFont="1" applyFill="1" applyBorder="1" applyAlignment="1">
      <alignment vertical="center" wrapText="1"/>
    </xf>
    <xf numFmtId="41" fontId="53" fillId="0" borderId="63" xfId="0" applyNumberFormat="1" applyFont="1" applyFill="1" applyBorder="1" applyAlignment="1">
      <alignment vertical="center" wrapText="1"/>
    </xf>
    <xf numFmtId="0" fontId="53" fillId="0" borderId="61" xfId="0" applyFont="1" applyBorder="1" applyAlignment="1">
      <alignment horizontal="center" vertical="center"/>
    </xf>
    <xf numFmtId="170" fontId="41" fillId="0" borderId="52" xfId="0" applyNumberFormat="1" applyFont="1" applyBorder="1" applyAlignment="1">
      <alignment horizontal="right" vertical="center" wrapText="1"/>
    </xf>
    <xf numFmtId="170" fontId="41" fillId="0" borderId="49" xfId="0" applyNumberFormat="1" applyFont="1" applyBorder="1" applyAlignment="1">
      <alignment horizontal="right" vertical="center" wrapText="1"/>
    </xf>
    <xf numFmtId="170" fontId="41" fillId="0" borderId="53" xfId="0" applyNumberFormat="1" applyFont="1" applyBorder="1" applyAlignment="1">
      <alignment horizontal="right" vertical="center" wrapText="1"/>
    </xf>
    <xf numFmtId="170" fontId="41" fillId="0" borderId="72" xfId="0" applyNumberFormat="1" applyFont="1" applyBorder="1" applyAlignment="1">
      <alignment horizontal="right" vertical="center" wrapText="1"/>
    </xf>
    <xf numFmtId="170" fontId="41" fillId="0" borderId="85" xfId="0" applyNumberFormat="1" applyFont="1" applyBorder="1" applyAlignment="1">
      <alignment horizontal="right" vertical="center" wrapText="1"/>
    </xf>
    <xf numFmtId="170" fontId="41" fillId="0" borderId="64" xfId="0" applyNumberFormat="1" applyFont="1" applyBorder="1" applyAlignment="1">
      <alignment horizontal="right" vertical="center" wrapText="1"/>
    </xf>
    <xf numFmtId="0" fontId="71" fillId="0" borderId="52" xfId="0" applyFont="1" applyBorder="1" applyAlignment="1">
      <alignment horizontal="center" vertical="center" wrapText="1"/>
    </xf>
    <xf numFmtId="0" fontId="71" fillId="0" borderId="49" xfId="0" applyFont="1" applyBorder="1" applyAlignment="1">
      <alignment horizontal="center" vertical="center" wrapText="1"/>
    </xf>
    <xf numFmtId="0" fontId="71" fillId="0" borderId="53" xfId="0" applyFont="1" applyBorder="1" applyAlignment="1">
      <alignment horizontal="center" vertical="center" wrapText="1"/>
    </xf>
    <xf numFmtId="170" fontId="41" fillId="0" borderId="40" xfId="0" applyNumberFormat="1" applyFont="1" applyBorder="1" applyAlignment="1">
      <alignment horizontal="right" vertical="center" wrapText="1"/>
    </xf>
    <xf numFmtId="170" fontId="41" fillId="0" borderId="59" xfId="0" applyNumberFormat="1" applyFont="1" applyBorder="1" applyAlignment="1">
      <alignment horizontal="right" vertical="center" wrapText="1"/>
    </xf>
    <xf numFmtId="170" fontId="41" fillId="0" borderId="70" xfId="0" applyNumberFormat="1" applyFont="1" applyBorder="1" applyAlignment="1">
      <alignment horizontal="right" vertical="center" wrapText="1"/>
    </xf>
    <xf numFmtId="170" fontId="71" fillId="0" borderId="52" xfId="0" applyNumberFormat="1" applyFont="1" applyBorder="1" applyAlignment="1">
      <alignment horizontal="right" vertical="center" wrapText="1"/>
    </xf>
    <xf numFmtId="170" fontId="71" fillId="0" borderId="49" xfId="0" applyNumberFormat="1" applyFont="1" applyBorder="1" applyAlignment="1">
      <alignment horizontal="right" vertical="center" wrapText="1"/>
    </xf>
    <xf numFmtId="170" fontId="71" fillId="0" borderId="53" xfId="0" applyNumberFormat="1" applyFont="1" applyBorder="1" applyAlignment="1">
      <alignment horizontal="right" vertical="center" wrapText="1"/>
    </xf>
    <xf numFmtId="0" fontId="72" fillId="0" borderId="41" xfId="302" applyNumberFormat="1" applyFont="1" applyFill="1" applyBorder="1" applyAlignment="1" applyProtection="1">
      <alignment horizontal="left" wrapText="1" indent="1"/>
      <protection locked="0"/>
    </xf>
    <xf numFmtId="0" fontId="72" fillId="0" borderId="40" xfId="302" applyNumberFormat="1" applyFont="1" applyFill="1" applyBorder="1" applyAlignment="1" applyProtection="1">
      <alignment horizontal="left" wrapText="1" indent="1"/>
      <protection locked="0"/>
    </xf>
    <xf numFmtId="170" fontId="41" fillId="0" borderId="88" xfId="0" applyNumberFormat="1" applyFont="1" applyBorder="1" applyAlignment="1">
      <alignment horizontal="right" vertical="center" wrapText="1"/>
    </xf>
    <xf numFmtId="170" fontId="41" fillId="0" borderId="33" xfId="0" applyNumberFormat="1" applyFont="1" applyBorder="1" applyAlignment="1">
      <alignment horizontal="right" vertical="center" wrapText="1"/>
    </xf>
    <xf numFmtId="0" fontId="72" fillId="0" borderId="41" xfId="302" applyNumberFormat="1" applyFont="1" applyFill="1" applyBorder="1" applyAlignment="1" applyProtection="1">
      <alignment horizontal="left" wrapText="1"/>
      <protection locked="0"/>
    </xf>
    <xf numFmtId="0" fontId="72" fillId="0" borderId="40" xfId="302" applyNumberFormat="1" applyFont="1" applyFill="1" applyBorder="1" applyAlignment="1" applyProtection="1">
      <alignment horizontal="left" wrapText="1"/>
      <protection locked="0"/>
    </xf>
    <xf numFmtId="0" fontId="72" fillId="0" borderId="27" xfId="302" applyNumberFormat="1" applyFont="1" applyFill="1" applyBorder="1" applyAlignment="1" applyProtection="1">
      <alignment horizontal="left" wrapText="1"/>
      <protection locked="0"/>
    </xf>
    <xf numFmtId="0" fontId="72" fillId="0" borderId="45" xfId="302" applyNumberFormat="1" applyFont="1" applyFill="1" applyBorder="1" applyAlignment="1" applyProtection="1">
      <alignment horizontal="left" wrapText="1"/>
      <protection locked="0"/>
    </xf>
    <xf numFmtId="170" fontId="41" fillId="0" borderId="45" xfId="0" applyNumberFormat="1" applyFont="1" applyBorder="1" applyAlignment="1">
      <alignment horizontal="right" vertical="center" wrapText="1"/>
    </xf>
    <xf numFmtId="170" fontId="41" fillId="0" borderId="50" xfId="0" applyNumberFormat="1" applyFont="1" applyBorder="1" applyAlignment="1">
      <alignment horizontal="right" vertical="center" wrapText="1"/>
    </xf>
    <xf numFmtId="170" fontId="41" fillId="0" borderId="46" xfId="0" applyNumberFormat="1" applyFont="1" applyBorder="1" applyAlignment="1">
      <alignment horizontal="right" vertical="center" wrapText="1"/>
    </xf>
    <xf numFmtId="170" fontId="41" fillId="0" borderId="56" xfId="0" applyNumberFormat="1" applyFont="1" applyBorder="1" applyAlignment="1">
      <alignment horizontal="right" vertical="center" wrapText="1"/>
    </xf>
    <xf numFmtId="0" fontId="72" fillId="0" borderId="63" xfId="302" applyNumberFormat="1" applyFont="1" applyFill="1" applyBorder="1" applyAlignment="1" applyProtection="1">
      <alignment horizontal="left" wrapText="1"/>
      <protection locked="0"/>
    </xf>
    <xf numFmtId="0" fontId="72" fillId="0" borderId="46" xfId="302" applyNumberFormat="1" applyFont="1" applyFill="1" applyBorder="1" applyAlignment="1" applyProtection="1">
      <alignment horizontal="left" wrapText="1"/>
      <protection locked="0"/>
    </xf>
    <xf numFmtId="0" fontId="70" fillId="0" borderId="0" xfId="0" applyFont="1" applyAlignment="1">
      <alignment horizontal="center" vertical="center" wrapText="1"/>
    </xf>
    <xf numFmtId="0" fontId="72" fillId="0" borderId="52" xfId="0" applyFont="1" applyBorder="1" applyAlignment="1">
      <alignment horizontal="center" vertical="center" wrapText="1"/>
    </xf>
    <xf numFmtId="0" fontId="72" fillId="0" borderId="49" xfId="0" applyFont="1" applyBorder="1" applyAlignment="1">
      <alignment horizontal="center" vertical="center" wrapText="1"/>
    </xf>
    <xf numFmtId="0" fontId="72" fillId="0" borderId="53" xfId="0" applyFont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/>
    </xf>
    <xf numFmtId="0" fontId="71" fillId="0" borderId="48" xfId="0" applyFont="1" applyBorder="1" applyAlignment="1">
      <alignment horizontal="center" vertical="center"/>
    </xf>
    <xf numFmtId="41" fontId="71" fillId="0" borderId="48" xfId="0" applyNumberFormat="1" applyFont="1" applyFill="1" applyBorder="1" applyAlignment="1">
      <alignment horizontal="center" vertical="center" wrapText="1"/>
    </xf>
    <xf numFmtId="0" fontId="71" fillId="0" borderId="86" xfId="0" applyFont="1" applyBorder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170" fontId="41" fillId="0" borderId="71" xfId="0" applyNumberFormat="1" applyFont="1" applyBorder="1" applyAlignment="1">
      <alignment horizontal="right" vertical="center" wrapText="1"/>
    </xf>
    <xf numFmtId="41" fontId="71" fillId="0" borderId="58" xfId="0" applyNumberFormat="1" applyFont="1" applyFill="1" applyBorder="1" applyAlignment="1">
      <alignment horizontal="center" vertical="center" wrapText="1"/>
    </xf>
    <xf numFmtId="0" fontId="53" fillId="73" borderId="41" xfId="0" applyFont="1" applyFill="1" applyBorder="1" applyAlignment="1">
      <alignment horizontal="left" wrapText="1" indent="4"/>
    </xf>
    <xf numFmtId="0" fontId="53" fillId="73" borderId="40" xfId="0" applyFont="1" applyFill="1" applyBorder="1" applyAlignment="1">
      <alignment horizontal="left" wrapText="1" indent="4"/>
    </xf>
    <xf numFmtId="0" fontId="53" fillId="73" borderId="63" xfId="0" applyFont="1" applyFill="1" applyBorder="1" applyAlignment="1">
      <alignment horizontal="left" wrapText="1" indent="4"/>
    </xf>
    <xf numFmtId="0" fontId="53" fillId="73" borderId="46" xfId="0" applyFont="1" applyFill="1" applyBorder="1" applyAlignment="1">
      <alignment horizontal="left" wrapText="1" indent="4"/>
    </xf>
    <xf numFmtId="0" fontId="53" fillId="0" borderId="52" xfId="0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  <xf numFmtId="0" fontId="53" fillId="0" borderId="53" xfId="0" applyFont="1" applyBorder="1" applyAlignment="1">
      <alignment horizontal="center" vertical="center"/>
    </xf>
    <xf numFmtId="0" fontId="53" fillId="73" borderId="41" xfId="0" applyFont="1" applyFill="1" applyBorder="1" applyAlignment="1">
      <alignment horizontal="left" wrapText="1" indent="3"/>
    </xf>
    <xf numFmtId="0" fontId="53" fillId="73" borderId="40" xfId="0" applyFont="1" applyFill="1" applyBorder="1" applyAlignment="1">
      <alignment horizontal="left" wrapText="1" indent="3"/>
    </xf>
    <xf numFmtId="0" fontId="53" fillId="73" borderId="41" xfId="0" applyFont="1" applyFill="1" applyBorder="1" applyAlignment="1">
      <alignment horizontal="left" wrapText="1" indent="2"/>
    </xf>
    <xf numFmtId="0" fontId="53" fillId="73" borderId="40" xfId="0" applyFont="1" applyFill="1" applyBorder="1" applyAlignment="1">
      <alignment horizontal="left" wrapText="1" indent="2"/>
    </xf>
    <xf numFmtId="0" fontId="53" fillId="73" borderId="41" xfId="0" applyFont="1" applyFill="1" applyBorder="1" applyAlignment="1">
      <alignment horizontal="left" wrapText="1"/>
    </xf>
    <xf numFmtId="0" fontId="53" fillId="73" borderId="40" xfId="0" applyFont="1" applyFill="1" applyBorder="1" applyAlignment="1">
      <alignment horizontal="left" wrapText="1"/>
    </xf>
    <xf numFmtId="0" fontId="53" fillId="73" borderId="41" xfId="0" applyFont="1" applyFill="1" applyBorder="1" applyAlignment="1">
      <alignment horizontal="left" wrapText="1" indent="1"/>
    </xf>
    <xf numFmtId="0" fontId="53" fillId="73" borderId="40" xfId="0" applyFont="1" applyFill="1" applyBorder="1" applyAlignment="1">
      <alignment horizontal="left" wrapText="1" indent="1"/>
    </xf>
    <xf numFmtId="3" fontId="62" fillId="0" borderId="36" xfId="0" applyNumberFormat="1" applyFont="1" applyBorder="1" applyAlignment="1">
      <alignment horizontal="left" wrapText="1" indent="1"/>
    </xf>
    <xf numFmtId="3" fontId="62" fillId="0" borderId="72" xfId="0" applyNumberFormat="1" applyFont="1" applyBorder="1" applyAlignment="1">
      <alignment horizontal="left" wrapText="1" indent="1"/>
    </xf>
    <xf numFmtId="0" fontId="53" fillId="73" borderId="27" xfId="0" applyFont="1" applyFill="1" applyBorder="1" applyAlignment="1">
      <alignment horizontal="left" wrapText="1"/>
    </xf>
    <xf numFmtId="0" fontId="53" fillId="73" borderId="45" xfId="0" applyFont="1" applyFill="1" applyBorder="1" applyAlignment="1">
      <alignment horizontal="left" wrapText="1"/>
    </xf>
    <xf numFmtId="3" fontId="62" fillId="0" borderId="41" xfId="0" applyNumberFormat="1" applyFont="1" applyBorder="1" applyAlignment="1">
      <alignment horizontal="left" wrapText="1" indent="1"/>
    </xf>
    <xf numFmtId="3" fontId="62" fillId="0" borderId="40" xfId="0" applyNumberFormat="1" applyFont="1" applyBorder="1" applyAlignment="1">
      <alignment horizontal="left" wrapText="1" indent="1"/>
    </xf>
    <xf numFmtId="0" fontId="62" fillId="0" borderId="63" xfId="0" applyFont="1" applyBorder="1" applyAlignment="1">
      <alignment horizontal="left" vertical="center" wrapText="1" indent="2"/>
    </xf>
    <xf numFmtId="0" fontId="62" fillId="0" borderId="46" xfId="0" applyFont="1" applyBorder="1" applyAlignment="1">
      <alignment horizontal="left" vertical="center" wrapText="1" indent="2"/>
    </xf>
    <xf numFmtId="170" fontId="40" fillId="0" borderId="52" xfId="0" applyNumberFormat="1" applyFont="1" applyBorder="1" applyAlignment="1">
      <alignment horizontal="right" vertical="center"/>
    </xf>
    <xf numFmtId="170" fontId="40" fillId="0" borderId="72" xfId="0" applyNumberFormat="1" applyFont="1" applyBorder="1" applyAlignment="1">
      <alignment horizontal="right" vertical="center"/>
    </xf>
    <xf numFmtId="170" fontId="40" fillId="0" borderId="53" xfId="0" applyNumberFormat="1" applyFont="1" applyBorder="1" applyAlignment="1">
      <alignment horizontal="right" vertical="center"/>
    </xf>
    <xf numFmtId="170" fontId="40" fillId="0" borderId="85" xfId="0" applyNumberFormat="1" applyFont="1" applyBorder="1" applyAlignment="1">
      <alignment horizontal="right" vertical="center"/>
    </xf>
    <xf numFmtId="170" fontId="40" fillId="0" borderId="64" xfId="0" applyNumberFormat="1" applyFont="1" applyBorder="1" applyAlignment="1">
      <alignment horizontal="right" vertical="center"/>
    </xf>
    <xf numFmtId="0" fontId="53" fillId="0" borderId="27" xfId="0" applyFont="1" applyFill="1" applyBorder="1" applyAlignment="1">
      <alignment wrapText="1"/>
    </xf>
    <xf numFmtId="0" fontId="53" fillId="0" borderId="45" xfId="0" applyFont="1" applyFill="1" applyBorder="1" applyAlignment="1">
      <alignment wrapText="1"/>
    </xf>
    <xf numFmtId="170" fontId="40" fillId="0" borderId="33" xfId="0" applyNumberFormat="1" applyFont="1" applyBorder="1" applyAlignment="1">
      <alignment horizontal="right" vertical="center"/>
    </xf>
    <xf numFmtId="170" fontId="40" fillId="0" borderId="70" xfId="0" applyNumberFormat="1" applyFont="1" applyBorder="1" applyAlignment="1">
      <alignment horizontal="right" vertical="center"/>
    </xf>
    <xf numFmtId="0" fontId="61" fillId="0" borderId="0" xfId="347" applyFont="1" applyFill="1" applyBorder="1" applyAlignment="1">
      <alignment horizontal="left" vertical="center" wrapText="1"/>
      <protection/>
    </xf>
    <xf numFmtId="169" fontId="2" fillId="0" borderId="84" xfId="347" applyNumberFormat="1" applyFont="1" applyFill="1" applyBorder="1" applyAlignment="1">
      <alignment horizontal="left" wrapText="1"/>
      <protection/>
    </xf>
    <xf numFmtId="0" fontId="53" fillId="0" borderId="41" xfId="294" applyFont="1" applyFill="1" applyBorder="1" applyAlignment="1">
      <alignment horizontal="left" wrapText="1" indent="1"/>
      <protection/>
    </xf>
    <xf numFmtId="0" fontId="53" fillId="0" borderId="40" xfId="294" applyFont="1" applyFill="1" applyBorder="1" applyAlignment="1">
      <alignment horizontal="left" wrapText="1" indent="1"/>
      <protection/>
    </xf>
    <xf numFmtId="0" fontId="53" fillId="0" borderId="27" xfId="294" applyFont="1" applyFill="1" applyBorder="1" applyAlignment="1">
      <alignment horizontal="left" wrapText="1"/>
      <protection/>
    </xf>
    <xf numFmtId="0" fontId="53" fillId="0" borderId="45" xfId="294" applyFont="1" applyFill="1" applyBorder="1" applyAlignment="1">
      <alignment horizontal="left" wrapText="1"/>
      <protection/>
    </xf>
    <xf numFmtId="41" fontId="53" fillId="0" borderId="94" xfId="0" applyNumberFormat="1" applyFont="1" applyFill="1" applyBorder="1" applyAlignment="1">
      <alignment horizontal="center" vertical="center" wrapText="1"/>
    </xf>
    <xf numFmtId="41" fontId="53" fillId="0" borderId="95" xfId="0" applyNumberFormat="1" applyFont="1" applyFill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/>
    </xf>
    <xf numFmtId="0" fontId="53" fillId="0" borderId="63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0" fontId="53" fillId="0" borderId="63" xfId="294" applyFont="1" applyFill="1" applyBorder="1" applyAlignment="1">
      <alignment horizontal="left" wrapText="1" indent="2"/>
      <protection/>
    </xf>
    <xf numFmtId="0" fontId="53" fillId="0" borderId="46" xfId="294" applyFont="1" applyFill="1" applyBorder="1" applyAlignment="1">
      <alignment horizontal="left" wrapText="1" indent="2"/>
      <protection/>
    </xf>
    <xf numFmtId="0" fontId="53" fillId="0" borderId="52" xfId="294" applyFont="1" applyBorder="1" applyAlignment="1">
      <alignment horizontal="center"/>
      <protection/>
    </xf>
    <xf numFmtId="0" fontId="53" fillId="0" borderId="49" xfId="294" applyFont="1" applyBorder="1" applyAlignment="1">
      <alignment horizontal="center"/>
      <protection/>
    </xf>
    <xf numFmtId="0" fontId="53" fillId="0" borderId="53" xfId="294" applyFont="1" applyBorder="1" applyAlignment="1">
      <alignment horizontal="center"/>
      <protection/>
    </xf>
    <xf numFmtId="0" fontId="53" fillId="0" borderId="41" xfId="294" applyFont="1" applyFill="1" applyBorder="1" applyAlignment="1">
      <alignment horizontal="left" wrapText="1" indent="2"/>
      <protection/>
    </xf>
    <xf numFmtId="0" fontId="53" fillId="0" borderId="40" xfId="294" applyFont="1" applyFill="1" applyBorder="1" applyAlignment="1">
      <alignment horizontal="left" wrapText="1" indent="2"/>
      <protection/>
    </xf>
    <xf numFmtId="0" fontId="53" fillId="0" borderId="41" xfId="294" applyFont="1" applyFill="1" applyBorder="1" applyAlignment="1">
      <alignment horizontal="left" vertical="center" wrapText="1"/>
      <protection/>
    </xf>
    <xf numFmtId="0" fontId="53" fillId="0" borderId="40" xfId="294" applyFont="1" applyFill="1" applyBorder="1" applyAlignment="1">
      <alignment horizontal="left" vertical="center" wrapText="1"/>
      <protection/>
    </xf>
    <xf numFmtId="0" fontId="70" fillId="0" borderId="0" xfId="0" applyFont="1" applyAlignment="1">
      <alignment horizontal="center" vertical="center"/>
    </xf>
    <xf numFmtId="170" fontId="1" fillId="0" borderId="87" xfId="0" applyNumberFormat="1" applyFont="1" applyBorder="1" applyAlignment="1">
      <alignment horizontal="center" vertical="center" wrapText="1"/>
    </xf>
    <xf numFmtId="170" fontId="1" fillId="0" borderId="30" xfId="0" applyNumberFormat="1" applyFont="1" applyBorder="1" applyAlignment="1">
      <alignment horizontal="center" vertical="center" wrapText="1"/>
    </xf>
    <xf numFmtId="41" fontId="1" fillId="0" borderId="40" xfId="0" applyNumberFormat="1" applyFont="1" applyFill="1" applyBorder="1" applyAlignment="1">
      <alignment horizontal="center" vertical="center" wrapText="1"/>
    </xf>
    <xf numFmtId="41" fontId="1" fillId="0" borderId="46" xfId="0" applyNumberFormat="1" applyFont="1" applyFill="1" applyBorder="1" applyAlignment="1">
      <alignment horizontal="center" vertical="center" wrapText="1"/>
    </xf>
    <xf numFmtId="170" fontId="1" fillId="0" borderId="83" xfId="0" applyNumberFormat="1" applyFont="1" applyBorder="1" applyAlignment="1">
      <alignment horizontal="center" vertical="center" wrapText="1"/>
    </xf>
    <xf numFmtId="170" fontId="1" fillId="0" borderId="27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1" fontId="1" fillId="0" borderId="32" xfId="0" applyNumberFormat="1" applyFont="1" applyFill="1" applyBorder="1" applyAlignment="1">
      <alignment horizontal="center" vertical="center" wrapText="1"/>
    </xf>
    <xf numFmtId="41" fontId="1" fillId="0" borderId="41" xfId="0" applyNumberFormat="1" applyFont="1" applyFill="1" applyBorder="1" applyAlignment="1">
      <alignment horizontal="center" vertical="center" wrapText="1"/>
    </xf>
    <xf numFmtId="41" fontId="1" fillId="0" borderId="63" xfId="0" applyNumberFormat="1" applyFont="1" applyFill="1" applyBorder="1" applyAlignment="1">
      <alignment horizontal="center" vertical="center" wrapText="1"/>
    </xf>
    <xf numFmtId="41" fontId="1" fillId="0" borderId="47" xfId="0" applyNumberFormat="1" applyFont="1" applyFill="1" applyBorder="1" applyAlignment="1">
      <alignment horizontal="center" vertical="center" wrapText="1"/>
    </xf>
    <xf numFmtId="41" fontId="1" fillId="0" borderId="61" xfId="0" applyNumberFormat="1" applyFont="1" applyFill="1" applyBorder="1" applyAlignment="1">
      <alignment horizontal="center" vertical="center" wrapText="1"/>
    </xf>
    <xf numFmtId="41" fontId="1" fillId="0" borderId="59" xfId="0" applyNumberFormat="1" applyFont="1" applyFill="1" applyBorder="1" applyAlignment="1">
      <alignment horizontal="center" vertical="center" wrapText="1"/>
    </xf>
    <xf numFmtId="41" fontId="1" fillId="0" borderId="56" xfId="0" applyNumberFormat="1" applyFont="1" applyFill="1" applyBorder="1" applyAlignment="1">
      <alignment horizontal="center" vertical="center" wrapText="1"/>
    </xf>
    <xf numFmtId="0" fontId="2" fillId="0" borderId="0" xfId="347" applyFont="1" applyFill="1" applyBorder="1" applyAlignment="1">
      <alignment horizontal="left" vertical="center" wrapText="1"/>
      <protection/>
    </xf>
    <xf numFmtId="169" fontId="4" fillId="0" borderId="0" xfId="347" applyNumberFormat="1" applyFont="1" applyFill="1" applyBorder="1" applyAlignment="1">
      <alignment horizontal="left" wrapText="1"/>
      <protection/>
    </xf>
    <xf numFmtId="169" fontId="4" fillId="0" borderId="0" xfId="347" applyNumberFormat="1" applyFont="1" applyFill="1" applyBorder="1" applyAlignment="1">
      <alignment wrapText="1"/>
      <protection/>
    </xf>
  </cellXfs>
  <cellStyles count="368">
    <cellStyle name="Normal" xfId="0"/>
    <cellStyle name="_13 СлавСПбНП Платежный бюджет_06" xfId="15"/>
    <cellStyle name="_1A15C5E" xfId="16"/>
    <cellStyle name="_БИЗНЕС-ПЛАН 2004 ГОД 2 вариант" xfId="17"/>
    <cellStyle name="_БИЗНЕС-ПЛАН 2004 год 3 вар" xfId="18"/>
    <cellStyle name="_БП_КНП- 2004 по формам Сибнефти от 18.09.2003" xfId="19"/>
    <cellStyle name="_Бюджет 2,3,4,5,7,8,9, налоги, акцизы на 01_2004 от 17-25_12_03 " xfId="20"/>
    <cellStyle name="_Бюджет 2,3,4,5,7,8,9, налоги, акцизы на 01_2004 от 17-25_12_03  2" xfId="21"/>
    <cellStyle name="_Бюджет 2,3,4,5,7,8,9, налоги, акцизы на 01_2004 от 17-25_12_03  2_Формы сбора ОКО  v.5 2009_07_27" xfId="22"/>
    <cellStyle name="_Бюджет 2,3,4,5,7,8,9, налоги, акцизы на 01_2004 от 17-25_12_03  2_Формы сбора ОКО  v.5 2009_08_28 - часть 1" xfId="23"/>
    <cellStyle name="_Бюджет 2,3,4,5,7,8,9, налоги, акцизы на 01_2004 от 17-25_12_03 _Реестр форм ОКО Приоритет рассмотрения эскизов v.4 2009_07_13" xfId="24"/>
    <cellStyle name="_Бюджет 2,3,4,5,7,8,9, налоги, акцизы на 01_2004 от 17-25_12_03 _Формы сбора ОКО  v.5 2009_07_27" xfId="25"/>
    <cellStyle name="_Бюджет 2,3,4,5,7,8,9, налоги, акцизы на 01_2004 от 17-25_12_03 _Формы сбора ОКО  v.5 2009_08_28 - часть 1" xfId="26"/>
    <cellStyle name="_ДИТАТ ОС АРЕНДА СВОД 2005 пром  16 06 05 для ННГ" xfId="27"/>
    <cellStyle name="_ДИТАТ ОС АРЕНДА СВОД 2005 пром. 14.06.05 для ННГ" xfId="28"/>
    <cellStyle name="_ИТАТ-2003-10 (вар.2)" xfId="29"/>
    <cellStyle name="_лимит по рабочим" xfId="30"/>
    <cellStyle name="_ОТЭ" xfId="31"/>
    <cellStyle name="_Платежный бюджет БП_2006." xfId="32"/>
    <cellStyle name="_Прилож - ООО  ЗН" xfId="33"/>
    <cellStyle name="_Прилож 1 ОАО Сибнефть - Ноябрьскнефтегаз от 14.06" xfId="34"/>
    <cellStyle name="_Программа на 2005г по направлениям -  от 10 06 05" xfId="35"/>
    <cellStyle name="_САС-БП 2004 г (2вариант)" xfId="36"/>
    <cellStyle name="_САС-БП 2004 г (2вариант) ЮКОС" xfId="37"/>
    <cellStyle name="_Формы БП_ Юкос (послед)" xfId="38"/>
    <cellStyle name="_шаблон к письму нк 03-8777" xfId="39"/>
    <cellStyle name="0,00;0;" xfId="40"/>
    <cellStyle name="20% - Акцент1" xfId="41"/>
    <cellStyle name="20% - Акцент1 2" xfId="42"/>
    <cellStyle name="20% - Акцент1 2 2" xfId="43"/>
    <cellStyle name="20% - Акцент1 2 3" xfId="44"/>
    <cellStyle name="20% - Акцент1 2 4" xfId="45"/>
    <cellStyle name="20% - Акцент2" xfId="46"/>
    <cellStyle name="20% - Акцент2 2" xfId="47"/>
    <cellStyle name="20% - Акцент2 2 2" xfId="48"/>
    <cellStyle name="20% - Акцент2 2 3" xfId="49"/>
    <cellStyle name="20% - Акцент2 2 4" xfId="50"/>
    <cellStyle name="20% - Акцент3" xfId="51"/>
    <cellStyle name="20% - Акцент3 2" xfId="52"/>
    <cellStyle name="20% - Акцент3 2 2" xfId="53"/>
    <cellStyle name="20% - Акцент3 2 3" xfId="54"/>
    <cellStyle name="20% - Акцент3 2 4" xfId="55"/>
    <cellStyle name="20% - Акцент4" xfId="56"/>
    <cellStyle name="20% - Акцент4 2" xfId="57"/>
    <cellStyle name="20% - Акцент4 2 2" xfId="58"/>
    <cellStyle name="20% - Акцент4 2 3" xfId="59"/>
    <cellStyle name="20% - Акцент4 2 4" xfId="60"/>
    <cellStyle name="20% - Акцент5" xfId="61"/>
    <cellStyle name="20% - Акцент5 2" xfId="62"/>
    <cellStyle name="20% - Акцент5 2 2" xfId="63"/>
    <cellStyle name="20% - Акцент5 2 3" xfId="64"/>
    <cellStyle name="20% - Акцент5 2 4" xfId="65"/>
    <cellStyle name="20% - Акцент6" xfId="66"/>
    <cellStyle name="20% - Акцент6 2" xfId="67"/>
    <cellStyle name="20% - Акцент6 2 2" xfId="68"/>
    <cellStyle name="20% - Акцент6 2 3" xfId="69"/>
    <cellStyle name="20% - Акцент6 2 4" xfId="70"/>
    <cellStyle name="40% - Акцент1" xfId="71"/>
    <cellStyle name="40% - Акцент1 2" xfId="72"/>
    <cellStyle name="40% - Акцент1 2 2" xfId="73"/>
    <cellStyle name="40% - Акцент1 2 3" xfId="74"/>
    <cellStyle name="40% - Акцент1 2 4" xfId="75"/>
    <cellStyle name="40% - Акцент2" xfId="76"/>
    <cellStyle name="40% - Акцент2 2" xfId="77"/>
    <cellStyle name="40% - Акцент2 2 2" xfId="78"/>
    <cellStyle name="40% - Акцент2 2 3" xfId="79"/>
    <cellStyle name="40% - Акцент2 2 4" xfId="80"/>
    <cellStyle name="40% - Акцент3" xfId="81"/>
    <cellStyle name="40% - Акцент3 2" xfId="82"/>
    <cellStyle name="40% - Акцент3 2 2" xfId="83"/>
    <cellStyle name="40% - Акцент3 2 3" xfId="84"/>
    <cellStyle name="40% - Акцент3 2 4" xfId="85"/>
    <cellStyle name="40% - Акцент4" xfId="86"/>
    <cellStyle name="40% - Акцент4 2" xfId="87"/>
    <cellStyle name="40% - Акцент4 2 2" xfId="88"/>
    <cellStyle name="40% - Акцент4 2 3" xfId="89"/>
    <cellStyle name="40% - Акцент4 2 4" xfId="90"/>
    <cellStyle name="40% - Акцент5" xfId="91"/>
    <cellStyle name="40% - Акцент5 2" xfId="92"/>
    <cellStyle name="40% - Акцент5 2 2" xfId="93"/>
    <cellStyle name="40% - Акцент5 2 3" xfId="94"/>
    <cellStyle name="40% - Акцент5 2 4" xfId="95"/>
    <cellStyle name="40% - Акцент6" xfId="96"/>
    <cellStyle name="40% - Акцент6 2" xfId="97"/>
    <cellStyle name="40% - Акцент6 2 2" xfId="98"/>
    <cellStyle name="40% - Акцент6 2 3" xfId="99"/>
    <cellStyle name="40% - Акцент6 2 4" xfId="100"/>
    <cellStyle name="60% - Акцент1" xfId="101"/>
    <cellStyle name="60% - Акцент1 2" xfId="102"/>
    <cellStyle name="60% - Акцент1 2 2" xfId="103"/>
    <cellStyle name="60% - Акцент1 2 3" xfId="104"/>
    <cellStyle name="60% - Акцент1 2 4" xfId="105"/>
    <cellStyle name="60% - Акцент2" xfId="106"/>
    <cellStyle name="60% - Акцент2 2" xfId="107"/>
    <cellStyle name="60% - Акцент2 2 2" xfId="108"/>
    <cellStyle name="60% - Акцент2 2 3" xfId="109"/>
    <cellStyle name="60% - Акцент2 2 4" xfId="110"/>
    <cellStyle name="60% - Акцент3" xfId="111"/>
    <cellStyle name="60% - Акцент3 2" xfId="112"/>
    <cellStyle name="60% - Акцент3 2 2" xfId="113"/>
    <cellStyle name="60% - Акцент3 2 3" xfId="114"/>
    <cellStyle name="60% - Акцент3 2 4" xfId="115"/>
    <cellStyle name="60% - Акцент4" xfId="116"/>
    <cellStyle name="60% - Акцент4 2" xfId="117"/>
    <cellStyle name="60% - Акцент4 2 2" xfId="118"/>
    <cellStyle name="60% - Акцент4 2 3" xfId="119"/>
    <cellStyle name="60% - Акцент4 2 4" xfId="120"/>
    <cellStyle name="60% - Акцент5" xfId="121"/>
    <cellStyle name="60% - Акцент5 2" xfId="122"/>
    <cellStyle name="60% - Акцент5 2 2" xfId="123"/>
    <cellStyle name="60% - Акцент5 2 3" xfId="124"/>
    <cellStyle name="60% - Акцент5 2 4" xfId="125"/>
    <cellStyle name="60% - Акцент6" xfId="126"/>
    <cellStyle name="60% - Акцент6 2" xfId="127"/>
    <cellStyle name="60% - Акцент6 2 2" xfId="128"/>
    <cellStyle name="60% - Акцент6 2 3" xfId="129"/>
    <cellStyle name="60% - Акцент6 2 4" xfId="130"/>
    <cellStyle name="Accent1" xfId="131"/>
    <cellStyle name="Accent1 - 20%" xfId="132"/>
    <cellStyle name="Accent1 - 40%" xfId="133"/>
    <cellStyle name="Accent1 - 60%" xfId="134"/>
    <cellStyle name="Accent2" xfId="135"/>
    <cellStyle name="Accent2 - 20%" xfId="136"/>
    <cellStyle name="Accent2 - 40%" xfId="137"/>
    <cellStyle name="Accent2 - 60%" xfId="138"/>
    <cellStyle name="Accent3" xfId="139"/>
    <cellStyle name="Accent3 - 20%" xfId="140"/>
    <cellStyle name="Accent3 - 40%" xfId="141"/>
    <cellStyle name="Accent3 - 60%" xfId="142"/>
    <cellStyle name="Accent4" xfId="143"/>
    <cellStyle name="Accent4 - 20%" xfId="144"/>
    <cellStyle name="Accent4 - 40%" xfId="145"/>
    <cellStyle name="Accent4 - 60%" xfId="146"/>
    <cellStyle name="Accent5" xfId="147"/>
    <cellStyle name="Accent5 - 20%" xfId="148"/>
    <cellStyle name="Accent5 - 40%" xfId="149"/>
    <cellStyle name="Accent5 - 60%" xfId="150"/>
    <cellStyle name="Accent6" xfId="151"/>
    <cellStyle name="Accent6 - 20%" xfId="152"/>
    <cellStyle name="Accent6 - 40%" xfId="153"/>
    <cellStyle name="Accent6 - 60%" xfId="154"/>
    <cellStyle name="Bad" xfId="155"/>
    <cellStyle name="Calculation" xfId="156"/>
    <cellStyle name="Check Cell" xfId="157"/>
    <cellStyle name="Emphasis 1" xfId="158"/>
    <cellStyle name="Emphasis 2" xfId="159"/>
    <cellStyle name="Emphasis 3" xfId="160"/>
    <cellStyle name="Good" xfId="161"/>
    <cellStyle name="Heading 1" xfId="162"/>
    <cellStyle name="Heading 2" xfId="163"/>
    <cellStyle name="Heading 3" xfId="164"/>
    <cellStyle name="Heading 4" xfId="165"/>
    <cellStyle name="Iau?iue_o10-n" xfId="166"/>
    <cellStyle name="Input" xfId="167"/>
    <cellStyle name="Linked Cell" xfId="168"/>
    <cellStyle name="Neutral" xfId="169"/>
    <cellStyle name="Normal_09_5_12M" xfId="170"/>
    <cellStyle name="normбlnм_laroux" xfId="171"/>
    <cellStyle name="Note" xfId="172"/>
    <cellStyle name="Note 2" xfId="173"/>
    <cellStyle name="Output" xfId="174"/>
    <cellStyle name="SAPBEXaggData" xfId="175"/>
    <cellStyle name="SAPBEXaggDataEmph" xfId="176"/>
    <cellStyle name="SAPBEXaggItem" xfId="177"/>
    <cellStyle name="SAPBEXaggItemX" xfId="178"/>
    <cellStyle name="SAPBEXchaText" xfId="179"/>
    <cellStyle name="SAPBEXexcBad7" xfId="180"/>
    <cellStyle name="SAPBEXexcBad8" xfId="181"/>
    <cellStyle name="SAPBEXexcBad9" xfId="182"/>
    <cellStyle name="SAPBEXexcCritical4" xfId="183"/>
    <cellStyle name="SAPBEXexcCritical5" xfId="184"/>
    <cellStyle name="SAPBEXexcCritical6" xfId="185"/>
    <cellStyle name="SAPBEXexcGood1" xfId="186"/>
    <cellStyle name="SAPBEXexcGood2" xfId="187"/>
    <cellStyle name="SAPBEXexcGood3" xfId="188"/>
    <cellStyle name="SAPBEXfilterDrill" xfId="189"/>
    <cellStyle name="SAPBEXfilterItem" xfId="190"/>
    <cellStyle name="SAPBEXfilterText" xfId="191"/>
    <cellStyle name="SAPBEXformats" xfId="192"/>
    <cellStyle name="SAPBEXheaderItem" xfId="193"/>
    <cellStyle name="SAPBEXheaderText" xfId="194"/>
    <cellStyle name="SAPBEXHLevel0" xfId="195"/>
    <cellStyle name="SAPBEXHLevel0X" xfId="196"/>
    <cellStyle name="SAPBEXHLevel0X 2" xfId="197"/>
    <cellStyle name="SAPBEXHLevel1" xfId="198"/>
    <cellStyle name="SAPBEXHLevel1X" xfId="199"/>
    <cellStyle name="SAPBEXHLevel1X 2" xfId="200"/>
    <cellStyle name="SAPBEXHLevel2" xfId="201"/>
    <cellStyle name="SAPBEXHLevel2X" xfId="202"/>
    <cellStyle name="SAPBEXHLevel2X 2" xfId="203"/>
    <cellStyle name="SAPBEXHLevel3" xfId="204"/>
    <cellStyle name="SAPBEXHLevel3X" xfId="205"/>
    <cellStyle name="SAPBEXHLevel3X 2" xfId="206"/>
    <cellStyle name="SAPBEXinputData" xfId="207"/>
    <cellStyle name="SAPBEXinputData 2" xfId="208"/>
    <cellStyle name="SAPBEXItemHeader" xfId="209"/>
    <cellStyle name="SAPBEXresData" xfId="210"/>
    <cellStyle name="SAPBEXresDataEmph" xfId="211"/>
    <cellStyle name="SAPBEXresItem" xfId="212"/>
    <cellStyle name="SAPBEXresItemX" xfId="213"/>
    <cellStyle name="SAPBEXstdData" xfId="214"/>
    <cellStyle name="SAPBEXstdDataEmph" xfId="215"/>
    <cellStyle name="SAPBEXstdItem" xfId="216"/>
    <cellStyle name="SAPBEXstdItemX" xfId="217"/>
    <cellStyle name="SAPBEXtitle" xfId="218"/>
    <cellStyle name="SAPBEXunassignedItem" xfId="219"/>
    <cellStyle name="SAPBEXundefined" xfId="220"/>
    <cellStyle name="Sheet Title" xfId="221"/>
    <cellStyle name="Total" xfId="222"/>
    <cellStyle name="Warning Text" xfId="223"/>
    <cellStyle name="Акцент1" xfId="224"/>
    <cellStyle name="Акцент1 2" xfId="225"/>
    <cellStyle name="Акцент1 2 2" xfId="226"/>
    <cellStyle name="Акцент1 2 3" xfId="227"/>
    <cellStyle name="Акцент1 2 4" xfId="228"/>
    <cellStyle name="Акцент2" xfId="229"/>
    <cellStyle name="Акцент2 2" xfId="230"/>
    <cellStyle name="Акцент2 2 2" xfId="231"/>
    <cellStyle name="Акцент2 2 3" xfId="232"/>
    <cellStyle name="Акцент2 2 4" xfId="233"/>
    <cellStyle name="Акцент3" xfId="234"/>
    <cellStyle name="Акцент3 2" xfId="235"/>
    <cellStyle name="Акцент3 2 2" xfId="236"/>
    <cellStyle name="Акцент3 2 3" xfId="237"/>
    <cellStyle name="Акцент3 2 4" xfId="238"/>
    <cellStyle name="Акцент4" xfId="239"/>
    <cellStyle name="Акцент4 2" xfId="240"/>
    <cellStyle name="Акцент4 2 2" xfId="241"/>
    <cellStyle name="Акцент4 2 3" xfId="242"/>
    <cellStyle name="Акцент4 2 4" xfId="243"/>
    <cellStyle name="Акцент5" xfId="244"/>
    <cellStyle name="Акцент5 2" xfId="245"/>
    <cellStyle name="Акцент5 2 2" xfId="246"/>
    <cellStyle name="Акцент5 2 3" xfId="247"/>
    <cellStyle name="Акцент5 2 4" xfId="248"/>
    <cellStyle name="Акцент6" xfId="249"/>
    <cellStyle name="Акцент6 2" xfId="250"/>
    <cellStyle name="Акцент6 2 2" xfId="251"/>
    <cellStyle name="Акцент6 2 3" xfId="252"/>
    <cellStyle name="Акцент6 2 4" xfId="253"/>
    <cellStyle name="Ввод " xfId="254"/>
    <cellStyle name="Ввод  2" xfId="255"/>
    <cellStyle name="Ввод  2 2" xfId="256"/>
    <cellStyle name="Ввод  2 3" xfId="257"/>
    <cellStyle name="Ввод  2 4" xfId="258"/>
    <cellStyle name="Вывод" xfId="259"/>
    <cellStyle name="Вывод 2" xfId="260"/>
    <cellStyle name="Вывод 2 2" xfId="261"/>
    <cellStyle name="Вывод 2 3" xfId="262"/>
    <cellStyle name="Вывод 2 4" xfId="263"/>
    <cellStyle name="Вычисление" xfId="264"/>
    <cellStyle name="Вычисление 2" xfId="265"/>
    <cellStyle name="Вычисление 2 2" xfId="266"/>
    <cellStyle name="Вычисление 2 3" xfId="267"/>
    <cellStyle name="Вычисление 2 4" xfId="268"/>
    <cellStyle name="Hyperlink" xfId="269"/>
    <cellStyle name="Гиперссылка 2" xfId="270"/>
    <cellStyle name="Гиперссылка 3" xfId="271"/>
    <cellStyle name="Гиперссылка 35" xfId="272"/>
    <cellStyle name="Currency" xfId="273"/>
    <cellStyle name="Currency [0]" xfId="274"/>
    <cellStyle name="Заголовок 1" xfId="275"/>
    <cellStyle name="Заголовок 2" xfId="276"/>
    <cellStyle name="Заголовок 3" xfId="277"/>
    <cellStyle name="Заголовок 4" xfId="278"/>
    <cellStyle name="Итог" xfId="279"/>
    <cellStyle name="Контрольная ячейка" xfId="280"/>
    <cellStyle name="Контрольная ячейка 2" xfId="281"/>
    <cellStyle name="Контрольная ячейка 2 2" xfId="282"/>
    <cellStyle name="Контрольная ячейка 2 3" xfId="283"/>
    <cellStyle name="Контрольная ячейка 2 4" xfId="284"/>
    <cellStyle name="Название" xfId="285"/>
    <cellStyle name="Нейтральный" xfId="286"/>
    <cellStyle name="Нейтральный 2" xfId="287"/>
    <cellStyle name="Нейтральный 2 2" xfId="288"/>
    <cellStyle name="Нейтральный 2 3" xfId="289"/>
    <cellStyle name="Нейтральный 2 4" xfId="290"/>
    <cellStyle name="Обычный 10" xfId="291"/>
    <cellStyle name="Обычный 2" xfId="292"/>
    <cellStyle name="Обычный 2 10" xfId="293"/>
    <cellStyle name="Обычный 2 10_GODOTSCH_11-4" xfId="294"/>
    <cellStyle name="Обычный 2 11" xfId="295"/>
    <cellStyle name="Обычный 2 2" xfId="296"/>
    <cellStyle name="Обычный 2 2 10" xfId="297"/>
    <cellStyle name="Обычный 2 2 2" xfId="298"/>
    <cellStyle name="Обычный 2 2 2 10" xfId="299"/>
    <cellStyle name="Обычный 2 2 2 2" xfId="300"/>
    <cellStyle name="Обычный 2 2 2 6" xfId="301"/>
    <cellStyle name="Обычный 2 2 2 6_GODOTSCH_11-4" xfId="302"/>
    <cellStyle name="Обычный 2 2 2_Формы 66N_ФинВложения v.02" xfId="303"/>
    <cellStyle name="Обычный 2 2 3" xfId="304"/>
    <cellStyle name="Обычный 2 2 4" xfId="305"/>
    <cellStyle name="Обычный 2 2 4 2" xfId="306"/>
    <cellStyle name="Обычный 2 2 4 2 2" xfId="307"/>
    <cellStyle name="Обычный 2 2 4 2_Формы сбора ОКО - часть 2 ОПЭ" xfId="308"/>
    <cellStyle name="Обычный 2 3" xfId="309"/>
    <cellStyle name="Обычный 2 3 2" xfId="310"/>
    <cellStyle name="Обычный 2 3_Формы сбора ОКО - часть 2 ОПЭ" xfId="311"/>
    <cellStyle name="Обычный 2 3_Формы сбора ОКО - часть 2 ОПЭ 20110111" xfId="312"/>
    <cellStyle name="Обычный 2 4" xfId="313"/>
    <cellStyle name="Обычный 2 4 2" xfId="314"/>
    <cellStyle name="Обычный 2_Формы 66N_Запасы v.04" xfId="315"/>
    <cellStyle name="Обычный 3" xfId="316"/>
    <cellStyle name="Обычный 3 10" xfId="317"/>
    <cellStyle name="Обычный 3 10 2" xfId="318"/>
    <cellStyle name="Обычный 3 2" xfId="319"/>
    <cellStyle name="Обычный 3 2 2" xfId="320"/>
    <cellStyle name="Обычный 3 2_Формы сбора ОКО - часть 2 ОПЭ" xfId="321"/>
    <cellStyle name="Обычный 3 7" xfId="322"/>
    <cellStyle name="Обычный 3_Формы сбора ОКО - часть 2 ОПЭ 20110111" xfId="323"/>
    <cellStyle name="Обычный 35" xfId="324"/>
    <cellStyle name="Обычный 35 2" xfId="325"/>
    <cellStyle name="Обычный 36" xfId="326"/>
    <cellStyle name="Обычный 37" xfId="327"/>
    <cellStyle name="Обычный 37 2" xfId="328"/>
    <cellStyle name="Обычный 37 2 2" xfId="329"/>
    <cellStyle name="Обычный 37_Формы сбора ОКО - часть 2 ОПЭ" xfId="330"/>
    <cellStyle name="Обычный 4" xfId="331"/>
    <cellStyle name="Обычный 4 10" xfId="332"/>
    <cellStyle name="Обычный 4 14" xfId="333"/>
    <cellStyle name="Обычный 4 2" xfId="334"/>
    <cellStyle name="Обычный 4 3" xfId="335"/>
    <cellStyle name="Обычный 4 3 2" xfId="336"/>
    <cellStyle name="Обычный 4_N16_6" xfId="337"/>
    <cellStyle name="Обычный 5" xfId="338"/>
    <cellStyle name="Обычный 6" xfId="339"/>
    <cellStyle name="Обычный 7" xfId="340"/>
    <cellStyle name="Обычный 7 2" xfId="341"/>
    <cellStyle name="Обычный 7_N13_2" xfId="342"/>
    <cellStyle name="Обычный 9" xfId="343"/>
    <cellStyle name="Обычный 9 14" xfId="344"/>
    <cellStyle name="Обычный 9 2" xfId="345"/>
    <cellStyle name="Обычный 9_N16_6" xfId="346"/>
    <cellStyle name="Обычный_GODOTSCH" xfId="347"/>
    <cellStyle name="Обычный_GODOTSCH_Книга111" xfId="348"/>
    <cellStyle name="Обычный_ФИАЛКИНА    Формы сбора ОКО - часть 1 ОПЭ 20110111" xfId="349"/>
    <cellStyle name="Followed Hyperlink" xfId="350"/>
    <cellStyle name="Плохой" xfId="351"/>
    <cellStyle name="Плохой 2" xfId="352"/>
    <cellStyle name="Плохой 2 2" xfId="353"/>
    <cellStyle name="Плохой 2 3" xfId="354"/>
    <cellStyle name="Плохой 2 4" xfId="355"/>
    <cellStyle name="Пояснение" xfId="356"/>
    <cellStyle name="Примечание" xfId="357"/>
    <cellStyle name="Примечание 2" xfId="358"/>
    <cellStyle name="Примечание 2 2" xfId="359"/>
    <cellStyle name="Примечание 2 3" xfId="360"/>
    <cellStyle name="Примечание 2 4" xfId="361"/>
    <cellStyle name="Percent" xfId="362"/>
    <cellStyle name="Связанная ячейка" xfId="363"/>
    <cellStyle name="Стиль 1" xfId="364"/>
    <cellStyle name="Текст предупреждения" xfId="365"/>
    <cellStyle name="Тысячи [0]_CIP write-off" xfId="366"/>
    <cellStyle name="Тысячи_CIP write-off" xfId="367"/>
    <cellStyle name="Comma" xfId="368"/>
    <cellStyle name="Comma [0]" xfId="369"/>
    <cellStyle name="Финансовый 2" xfId="370"/>
    <cellStyle name="Финансовый 2 2" xfId="371"/>
    <cellStyle name="Финансовый 2 3" xfId="372"/>
    <cellStyle name="Финансовый 2 4" xfId="373"/>
    <cellStyle name="Финансовый 2_Формы 66N_Запасы v.04" xfId="374"/>
    <cellStyle name="Финансовый 3" xfId="375"/>
    <cellStyle name="Финансовый 4" xfId="376"/>
    <cellStyle name="Хороший" xfId="377"/>
    <cellStyle name="Хороший 2" xfId="378"/>
    <cellStyle name="Хороший 2 2" xfId="379"/>
    <cellStyle name="Хороший 2 3" xfId="380"/>
    <cellStyle name="Хороший 2 4" xfId="3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6"/>
  <sheetViews>
    <sheetView zoomScalePageLayoutView="0" workbookViewId="0" topLeftCell="A110">
      <selection activeCell="B147" sqref="B147"/>
    </sheetView>
  </sheetViews>
  <sheetFormatPr defaultColWidth="9.00390625" defaultRowHeight="12.75"/>
  <cols>
    <col min="1" max="1" width="6.375" style="1" customWidth="1"/>
    <col min="2" max="2" width="45.75390625" style="1" customWidth="1"/>
    <col min="3" max="3" width="5.75390625" style="2" customWidth="1"/>
    <col min="4" max="5" width="12.125" style="3" customWidth="1"/>
    <col min="6" max="6" width="12.125" style="4" customWidth="1"/>
    <col min="7" max="8" width="9.125" style="1" customWidth="1"/>
    <col min="9" max="9" width="11.125" style="1" bestFit="1" customWidth="1"/>
    <col min="10" max="16384" width="9.125" style="1" customWidth="1"/>
  </cols>
  <sheetData>
    <row r="1" ht="12.75" customHeight="1"/>
    <row r="2" spans="1:5" ht="27.75" customHeight="1">
      <c r="A2" s="548" t="s">
        <v>25</v>
      </c>
      <c r="B2" s="548"/>
      <c r="C2" s="548"/>
      <c r="D2" s="548"/>
      <c r="E2" s="548"/>
    </row>
    <row r="3" spans="2:5" ht="6.75" customHeight="1">
      <c r="B3" s="5"/>
      <c r="D3" s="6"/>
      <c r="E3" s="7"/>
    </row>
    <row r="4" spans="1:5" ht="14.25" customHeight="1">
      <c r="A4" s="549" t="s">
        <v>663</v>
      </c>
      <c r="B4" s="549"/>
      <c r="C4" s="549"/>
      <c r="D4" s="549"/>
      <c r="E4" s="549"/>
    </row>
    <row r="5" spans="2:4" ht="6" customHeight="1">
      <c r="B5" s="8"/>
      <c r="D5" s="9"/>
    </row>
    <row r="6" spans="2:6" ht="16.5" customHeight="1">
      <c r="B6" s="10"/>
      <c r="C6" s="1"/>
      <c r="D6" s="11"/>
      <c r="E6" s="12"/>
      <c r="F6" s="13" t="s">
        <v>17</v>
      </c>
    </row>
    <row r="7" spans="2:6" ht="16.5" customHeight="1">
      <c r="B7" s="10"/>
      <c r="C7" s="1"/>
      <c r="D7" s="546" t="s">
        <v>224</v>
      </c>
      <c r="E7" s="547"/>
      <c r="F7" s="382" t="s">
        <v>18</v>
      </c>
    </row>
    <row r="8" spans="2:6" ht="16.5" customHeight="1">
      <c r="B8" s="15"/>
      <c r="C8" s="1"/>
      <c r="D8" s="546" t="s">
        <v>230</v>
      </c>
      <c r="E8" s="547"/>
      <c r="F8" s="382" t="s">
        <v>652</v>
      </c>
    </row>
    <row r="9" spans="2:6" ht="16.5" customHeight="1">
      <c r="B9" s="544" t="s">
        <v>687</v>
      </c>
      <c r="C9" s="544"/>
      <c r="D9" s="544"/>
      <c r="E9" s="66" t="s">
        <v>225</v>
      </c>
      <c r="F9" s="382" t="s">
        <v>696</v>
      </c>
    </row>
    <row r="10" spans="2:6" ht="16.5" customHeight="1">
      <c r="B10" s="17" t="s">
        <v>20</v>
      </c>
      <c r="C10" s="1"/>
      <c r="E10" s="66" t="s">
        <v>226</v>
      </c>
      <c r="F10" s="382" t="s">
        <v>676</v>
      </c>
    </row>
    <row r="11" spans="2:6" ht="32.25" customHeight="1">
      <c r="B11" s="544" t="s">
        <v>688</v>
      </c>
      <c r="C11" s="544"/>
      <c r="D11" s="544"/>
      <c r="E11" s="66" t="s">
        <v>227</v>
      </c>
      <c r="F11" s="382" t="s">
        <v>677</v>
      </c>
    </row>
    <row r="12" spans="2:6" ht="16.5" customHeight="1">
      <c r="B12" s="16" t="s">
        <v>22</v>
      </c>
      <c r="C12" s="1"/>
      <c r="E12" s="14"/>
      <c r="F12" s="382"/>
    </row>
    <row r="13" spans="2:6" ht="16.5" customHeight="1">
      <c r="B13" s="545" t="s">
        <v>691</v>
      </c>
      <c r="C13" s="545"/>
      <c r="D13" s="546" t="s">
        <v>228</v>
      </c>
      <c r="E13" s="547"/>
      <c r="F13" s="382" t="s">
        <v>678</v>
      </c>
    </row>
    <row r="14" spans="2:6" ht="16.5" customHeight="1">
      <c r="B14" s="17" t="s">
        <v>689</v>
      </c>
      <c r="C14" s="1"/>
      <c r="E14" s="66" t="s">
        <v>229</v>
      </c>
      <c r="F14" s="383">
        <v>384</v>
      </c>
    </row>
    <row r="15" spans="2:5" ht="16.5" customHeight="1">
      <c r="B15" s="17" t="s">
        <v>24</v>
      </c>
      <c r="D15" s="12"/>
      <c r="E15" s="18"/>
    </row>
    <row r="16" spans="2:6" ht="23.25" customHeight="1">
      <c r="B16" s="557" t="s">
        <v>679</v>
      </c>
      <c r="C16" s="557"/>
      <c r="D16" s="557"/>
      <c r="E16" s="557"/>
      <c r="F16" s="19"/>
    </row>
    <row r="17" spans="2:5" ht="21.75" customHeight="1" hidden="1">
      <c r="B17" s="17"/>
      <c r="D17" s="20"/>
      <c r="E17" s="21"/>
    </row>
    <row r="18" spans="1:6" s="2" customFormat="1" ht="30.75" customHeight="1">
      <c r="A18" s="22" t="s">
        <v>26</v>
      </c>
      <c r="B18" s="23" t="s">
        <v>0</v>
      </c>
      <c r="C18" s="23" t="s">
        <v>1</v>
      </c>
      <c r="D18" s="23" t="s">
        <v>664</v>
      </c>
      <c r="E18" s="23" t="s">
        <v>247</v>
      </c>
      <c r="F18" s="24" t="s">
        <v>248</v>
      </c>
    </row>
    <row r="19" spans="1:6" ht="15.75" customHeight="1">
      <c r="A19" s="552" t="s">
        <v>27</v>
      </c>
      <c r="B19" s="553"/>
      <c r="C19" s="553"/>
      <c r="D19" s="553"/>
      <c r="E19" s="553"/>
      <c r="F19" s="554"/>
    </row>
    <row r="20" spans="1:8" s="30" customFormat="1" ht="19.5" customHeight="1">
      <c r="A20" s="25"/>
      <c r="B20" s="26" t="s">
        <v>28</v>
      </c>
      <c r="C20" s="27"/>
      <c r="D20" s="384"/>
      <c r="E20" s="384"/>
      <c r="F20" s="385"/>
      <c r="G20" s="1"/>
      <c r="H20" s="1"/>
    </row>
    <row r="21" spans="1:8" s="30" customFormat="1" ht="39.75" customHeight="1">
      <c r="A21" s="25" t="s">
        <v>714</v>
      </c>
      <c r="B21" s="36" t="s">
        <v>29</v>
      </c>
      <c r="C21" s="27">
        <v>1110</v>
      </c>
      <c r="D21" s="384">
        <v>533</v>
      </c>
      <c r="E21" s="384">
        <v>627</v>
      </c>
      <c r="F21" s="385">
        <v>704</v>
      </c>
      <c r="G21" s="1"/>
      <c r="H21" s="1"/>
    </row>
    <row r="22" spans="1:8" s="30" customFormat="1" ht="19.5" customHeight="1">
      <c r="A22" s="25"/>
      <c r="B22" s="31" t="s">
        <v>232</v>
      </c>
      <c r="C22" s="27" t="s">
        <v>30</v>
      </c>
      <c r="D22" s="384">
        <v>483</v>
      </c>
      <c r="E22" s="384">
        <v>482</v>
      </c>
      <c r="F22" s="385">
        <v>433</v>
      </c>
      <c r="G22" s="1"/>
      <c r="H22" s="1"/>
    </row>
    <row r="23" spans="1:8" s="30" customFormat="1" ht="19.5" customHeight="1">
      <c r="A23" s="25"/>
      <c r="B23" s="31" t="s">
        <v>2</v>
      </c>
      <c r="C23" s="27" t="s">
        <v>31</v>
      </c>
      <c r="D23" s="384">
        <v>0</v>
      </c>
      <c r="E23" s="384">
        <v>0</v>
      </c>
      <c r="F23" s="385">
        <v>0</v>
      </c>
      <c r="G23" s="1"/>
      <c r="H23" s="1"/>
    </row>
    <row r="24" spans="1:8" s="30" customFormat="1" ht="19.5" customHeight="1">
      <c r="A24" s="25"/>
      <c r="B24" s="31" t="s">
        <v>3</v>
      </c>
      <c r="C24" s="27" t="s">
        <v>32</v>
      </c>
      <c r="D24" s="384">
        <v>50</v>
      </c>
      <c r="E24" s="384">
        <v>145</v>
      </c>
      <c r="F24" s="385">
        <v>271</v>
      </c>
      <c r="G24" s="1"/>
      <c r="H24" s="1"/>
    </row>
    <row r="25" spans="1:8" s="30" customFormat="1" ht="19.5" customHeight="1">
      <c r="A25" s="25" t="s">
        <v>699</v>
      </c>
      <c r="B25" s="36" t="s">
        <v>33</v>
      </c>
      <c r="C25" s="27" t="s">
        <v>34</v>
      </c>
      <c r="D25" s="384">
        <v>262732</v>
      </c>
      <c r="E25" s="384">
        <v>232403</v>
      </c>
      <c r="F25" s="385">
        <v>217866</v>
      </c>
      <c r="G25" s="1"/>
      <c r="H25" s="1"/>
    </row>
    <row r="26" spans="1:8" s="30" customFormat="1" ht="19.5" customHeight="1">
      <c r="A26" s="25" t="s">
        <v>700</v>
      </c>
      <c r="B26" s="36" t="s">
        <v>234</v>
      </c>
      <c r="C26" s="27" t="s">
        <v>36</v>
      </c>
      <c r="D26" s="384">
        <v>575255</v>
      </c>
      <c r="E26" s="384">
        <v>575255</v>
      </c>
      <c r="F26" s="385">
        <v>870103</v>
      </c>
      <c r="G26" s="1"/>
      <c r="H26" s="1"/>
    </row>
    <row r="27" spans="1:8" s="30" customFormat="1" ht="19.5" customHeight="1">
      <c r="A27" s="25" t="s">
        <v>701</v>
      </c>
      <c r="B27" s="36" t="s">
        <v>235</v>
      </c>
      <c r="C27" s="27" t="s">
        <v>42</v>
      </c>
      <c r="D27" s="384">
        <v>1302774</v>
      </c>
      <c r="E27" s="384">
        <v>634548</v>
      </c>
      <c r="F27" s="385">
        <v>110542</v>
      </c>
      <c r="G27" s="1"/>
      <c r="H27" s="1"/>
    </row>
    <row r="28" spans="1:8" s="30" customFormat="1" ht="19.5" customHeight="1">
      <c r="A28" s="25" t="s">
        <v>702</v>
      </c>
      <c r="B28" s="36" t="s">
        <v>35</v>
      </c>
      <c r="C28" s="27" t="s">
        <v>44</v>
      </c>
      <c r="D28" s="384">
        <v>141861993</v>
      </c>
      <c r="E28" s="384">
        <v>189736885</v>
      </c>
      <c r="F28" s="385">
        <v>156706994</v>
      </c>
      <c r="G28" s="1"/>
      <c r="H28" s="1"/>
    </row>
    <row r="29" spans="1:8" s="30" customFormat="1" ht="19.5" customHeight="1">
      <c r="A29" s="25" t="s">
        <v>672</v>
      </c>
      <c r="B29" s="31" t="s">
        <v>37</v>
      </c>
      <c r="C29" s="27" t="s">
        <v>45</v>
      </c>
      <c r="D29" s="384">
        <v>17800316</v>
      </c>
      <c r="E29" s="384">
        <v>18208654</v>
      </c>
      <c r="F29" s="385">
        <v>17326073</v>
      </c>
      <c r="G29" s="1"/>
      <c r="H29" s="1"/>
    </row>
    <row r="30" spans="1:8" s="30" customFormat="1" ht="19.5" customHeight="1">
      <c r="A30" s="25"/>
      <c r="B30" s="32" t="s">
        <v>38</v>
      </c>
      <c r="C30" s="27" t="s">
        <v>46</v>
      </c>
      <c r="D30" s="384">
        <v>0</v>
      </c>
      <c r="E30" s="384">
        <v>0</v>
      </c>
      <c r="F30" s="385">
        <v>0</v>
      </c>
      <c r="G30" s="1"/>
      <c r="H30" s="1"/>
    </row>
    <row r="31" spans="1:8" s="30" customFormat="1" ht="19.5" customHeight="1">
      <c r="A31" s="25"/>
      <c r="B31" s="32" t="s">
        <v>39</v>
      </c>
      <c r="C31" s="27" t="s">
        <v>47</v>
      </c>
      <c r="D31" s="384">
        <v>17311222</v>
      </c>
      <c r="E31" s="384">
        <v>17820900</v>
      </c>
      <c r="F31" s="385">
        <v>16864351</v>
      </c>
      <c r="G31" s="1"/>
      <c r="H31" s="1"/>
    </row>
    <row r="32" spans="1:8" s="30" customFormat="1" ht="19.5" customHeight="1">
      <c r="A32" s="25" t="s">
        <v>703</v>
      </c>
      <c r="B32" s="31" t="s">
        <v>40</v>
      </c>
      <c r="C32" s="27" t="s">
        <v>49</v>
      </c>
      <c r="D32" s="384">
        <v>124061677</v>
      </c>
      <c r="E32" s="384">
        <v>171528231</v>
      </c>
      <c r="F32" s="385">
        <v>139380921</v>
      </c>
      <c r="G32" s="1"/>
      <c r="H32" s="1"/>
    </row>
    <row r="33" spans="1:8" s="30" customFormat="1" ht="19.5" customHeight="1">
      <c r="A33" s="25"/>
      <c r="B33" s="36" t="s">
        <v>41</v>
      </c>
      <c r="C33" s="27" t="s">
        <v>51</v>
      </c>
      <c r="D33" s="384">
        <v>0</v>
      </c>
      <c r="E33" s="384">
        <v>0</v>
      </c>
      <c r="F33" s="385">
        <v>0</v>
      </c>
      <c r="G33" s="1"/>
      <c r="H33" s="1"/>
    </row>
    <row r="34" spans="1:8" s="30" customFormat="1" ht="19.5" customHeight="1">
      <c r="A34" s="25" t="s">
        <v>704</v>
      </c>
      <c r="B34" s="36" t="s">
        <v>43</v>
      </c>
      <c r="C34" s="27" t="s">
        <v>53</v>
      </c>
      <c r="D34" s="384">
        <v>23065</v>
      </c>
      <c r="E34" s="384">
        <v>39487</v>
      </c>
      <c r="F34" s="385">
        <v>39648</v>
      </c>
      <c r="G34" s="1"/>
      <c r="H34" s="1"/>
    </row>
    <row r="35" spans="1:8" s="30" customFormat="1" ht="19.5" customHeight="1">
      <c r="A35" s="25"/>
      <c r="B35" s="31" t="s">
        <v>4</v>
      </c>
      <c r="C35" s="27" t="s">
        <v>54</v>
      </c>
      <c r="D35" s="384">
        <v>0</v>
      </c>
      <c r="E35" s="384">
        <v>0</v>
      </c>
      <c r="F35" s="385">
        <v>0</v>
      </c>
      <c r="G35" s="1"/>
      <c r="H35" s="1"/>
    </row>
    <row r="36" spans="1:8" s="30" customFormat="1" ht="19.5" customHeight="1">
      <c r="A36" s="25"/>
      <c r="B36" s="31" t="s">
        <v>5</v>
      </c>
      <c r="C36" s="27" t="s">
        <v>56</v>
      </c>
      <c r="D36" s="384">
        <v>7326</v>
      </c>
      <c r="E36" s="384">
        <v>7326</v>
      </c>
      <c r="F36" s="385">
        <v>7326</v>
      </c>
      <c r="G36" s="1"/>
      <c r="H36" s="1"/>
    </row>
    <row r="37" spans="1:8" s="30" customFormat="1" ht="19.5" customHeight="1">
      <c r="A37" s="25"/>
      <c r="B37" s="31" t="s">
        <v>6</v>
      </c>
      <c r="C37" s="27" t="s">
        <v>236</v>
      </c>
      <c r="D37" s="384">
        <v>15739</v>
      </c>
      <c r="E37" s="384">
        <v>16617</v>
      </c>
      <c r="F37" s="385">
        <v>17275</v>
      </c>
      <c r="G37" s="1"/>
      <c r="H37" s="1"/>
    </row>
    <row r="38" spans="1:8" s="30" customFormat="1" ht="19.5" customHeight="1">
      <c r="A38" s="25"/>
      <c r="B38" s="31" t="s">
        <v>48</v>
      </c>
      <c r="C38" s="27" t="s">
        <v>237</v>
      </c>
      <c r="D38" s="384">
        <v>0</v>
      </c>
      <c r="E38" s="384">
        <v>0</v>
      </c>
      <c r="F38" s="385">
        <v>0</v>
      </c>
      <c r="G38" s="2"/>
      <c r="H38" s="2"/>
    </row>
    <row r="39" spans="1:8" s="30" customFormat="1" ht="19.5" customHeight="1">
      <c r="A39" s="25" t="s">
        <v>705</v>
      </c>
      <c r="B39" s="36" t="s">
        <v>50</v>
      </c>
      <c r="C39" s="27" t="s">
        <v>238</v>
      </c>
      <c r="D39" s="384">
        <v>1283512</v>
      </c>
      <c r="E39" s="384">
        <v>1048660</v>
      </c>
      <c r="F39" s="385">
        <v>922809</v>
      </c>
      <c r="G39" s="2"/>
      <c r="H39" s="2"/>
    </row>
    <row r="40" spans="1:8" s="30" customFormat="1" ht="30" customHeight="1">
      <c r="A40" s="25" t="s">
        <v>715</v>
      </c>
      <c r="B40" s="36" t="s">
        <v>52</v>
      </c>
      <c r="C40" s="27" t="s">
        <v>239</v>
      </c>
      <c r="D40" s="384">
        <v>7478766</v>
      </c>
      <c r="E40" s="384">
        <v>15260388</v>
      </c>
      <c r="F40" s="385">
        <v>17731628</v>
      </c>
      <c r="G40" s="1"/>
      <c r="H40" s="1"/>
    </row>
    <row r="41" spans="1:8" s="30" customFormat="1" ht="19.5" customHeight="1" hidden="1">
      <c r="A41" s="25"/>
      <c r="B41" s="31"/>
      <c r="C41" s="27" t="s">
        <v>721</v>
      </c>
      <c r="D41" s="384"/>
      <c r="E41" s="384"/>
      <c r="F41" s="385"/>
      <c r="G41" s="1"/>
      <c r="H41" s="1"/>
    </row>
    <row r="42" spans="1:8" s="30" customFormat="1" ht="19.5" customHeight="1">
      <c r="A42" s="25" t="s">
        <v>706</v>
      </c>
      <c r="B42" s="31" t="s">
        <v>55</v>
      </c>
      <c r="C42" s="27" t="s">
        <v>240</v>
      </c>
      <c r="D42" s="384">
        <v>7398452</v>
      </c>
      <c r="E42" s="384">
        <v>15188124</v>
      </c>
      <c r="F42" s="385">
        <v>17610765</v>
      </c>
      <c r="G42" s="1"/>
      <c r="H42" s="1"/>
    </row>
    <row r="43" spans="1:8" s="30" customFormat="1" ht="19.5" customHeight="1">
      <c r="A43" s="67"/>
      <c r="B43" s="68" t="s">
        <v>57</v>
      </c>
      <c r="C43" s="69" t="s">
        <v>58</v>
      </c>
      <c r="D43" s="386">
        <v>152788630</v>
      </c>
      <c r="E43" s="386">
        <v>207528253</v>
      </c>
      <c r="F43" s="387">
        <v>176600294</v>
      </c>
      <c r="G43" s="1"/>
      <c r="H43" s="1"/>
    </row>
    <row r="44" spans="2:8" s="30" customFormat="1" ht="16.5" customHeight="1">
      <c r="B44" s="33"/>
      <c r="C44" s="10"/>
      <c r="D44" s="34"/>
      <c r="E44" s="34"/>
      <c r="F44" s="4"/>
      <c r="G44" s="1"/>
      <c r="H44" s="1"/>
    </row>
    <row r="45" spans="2:8" s="30" customFormat="1" ht="19.5" customHeight="1">
      <c r="B45" s="33"/>
      <c r="C45" s="10"/>
      <c r="D45" s="34"/>
      <c r="E45" s="551" t="s">
        <v>59</v>
      </c>
      <c r="F45" s="551"/>
      <c r="G45" s="1"/>
      <c r="H45" s="1"/>
    </row>
    <row r="46" spans="1:6" s="2" customFormat="1" ht="30.75" customHeight="1">
      <c r="A46" s="22" t="s">
        <v>26</v>
      </c>
      <c r="B46" s="23" t="s">
        <v>0</v>
      </c>
      <c r="C46" s="23" t="s">
        <v>1</v>
      </c>
      <c r="D46" s="23" t="s">
        <v>664</v>
      </c>
      <c r="E46" s="23" t="s">
        <v>247</v>
      </c>
      <c r="F46" s="24" t="s">
        <v>248</v>
      </c>
    </row>
    <row r="47" spans="1:6" ht="15.75" customHeight="1">
      <c r="A47" s="552" t="s">
        <v>27</v>
      </c>
      <c r="B47" s="553"/>
      <c r="C47" s="553"/>
      <c r="D47" s="553"/>
      <c r="E47" s="553"/>
      <c r="F47" s="554"/>
    </row>
    <row r="48" spans="1:8" s="30" customFormat="1" ht="15.75" customHeight="1">
      <c r="A48" s="25"/>
      <c r="B48" s="26" t="s">
        <v>60</v>
      </c>
      <c r="C48" s="27"/>
      <c r="D48" s="531"/>
      <c r="E48" s="28"/>
      <c r="F48" s="29"/>
      <c r="G48" s="1"/>
      <c r="H48" s="1"/>
    </row>
    <row r="49" spans="1:8" s="30" customFormat="1" ht="34.5" customHeight="1">
      <c r="A49" s="25" t="s">
        <v>716</v>
      </c>
      <c r="B49" s="36" t="s">
        <v>61</v>
      </c>
      <c r="C49" s="27" t="s">
        <v>62</v>
      </c>
      <c r="D49" s="384">
        <v>7286714</v>
      </c>
      <c r="E49" s="384">
        <v>7184779</v>
      </c>
      <c r="F49" s="385">
        <v>8062599</v>
      </c>
      <c r="G49" s="1"/>
      <c r="H49" s="1"/>
    </row>
    <row r="50" spans="1:8" s="30" customFormat="1" ht="19.5" customHeight="1">
      <c r="A50" s="25"/>
      <c r="B50" s="31" t="s">
        <v>7</v>
      </c>
      <c r="C50" s="27" t="s">
        <v>63</v>
      </c>
      <c r="D50" s="384">
        <v>3012149</v>
      </c>
      <c r="E50" s="384">
        <v>2921554</v>
      </c>
      <c r="F50" s="385">
        <v>2542282</v>
      </c>
      <c r="G50" s="1"/>
      <c r="H50" s="1"/>
    </row>
    <row r="51" spans="1:8" s="30" customFormat="1" ht="19.5" customHeight="1">
      <c r="A51" s="25"/>
      <c r="B51" s="31" t="s">
        <v>8</v>
      </c>
      <c r="C51" s="27" t="s">
        <v>64</v>
      </c>
      <c r="D51" s="384">
        <v>459612</v>
      </c>
      <c r="E51" s="384">
        <v>408152</v>
      </c>
      <c r="F51" s="385">
        <v>514291</v>
      </c>
      <c r="G51" s="1"/>
      <c r="H51" s="1"/>
    </row>
    <row r="52" spans="1:8" s="30" customFormat="1" ht="19.5" customHeight="1">
      <c r="A52" s="25"/>
      <c r="B52" s="31" t="s">
        <v>65</v>
      </c>
      <c r="C52" s="27" t="s">
        <v>66</v>
      </c>
      <c r="D52" s="384">
        <v>3797880</v>
      </c>
      <c r="E52" s="384">
        <v>3855073</v>
      </c>
      <c r="F52" s="385">
        <v>5005299</v>
      </c>
      <c r="G52" s="1"/>
      <c r="H52" s="1"/>
    </row>
    <row r="53" spans="1:8" s="30" customFormat="1" ht="19.5" customHeight="1">
      <c r="A53" s="25"/>
      <c r="B53" s="31" t="s">
        <v>67</v>
      </c>
      <c r="C53" s="27" t="s">
        <v>68</v>
      </c>
      <c r="D53" s="384">
        <v>17073</v>
      </c>
      <c r="E53" s="384">
        <v>0</v>
      </c>
      <c r="F53" s="385">
        <v>727</v>
      </c>
      <c r="G53" s="1"/>
      <c r="H53" s="1"/>
    </row>
    <row r="54" spans="1:8" s="30" customFormat="1" ht="19.5" customHeight="1" hidden="1">
      <c r="A54" s="25"/>
      <c r="B54" s="31" t="s">
        <v>69</v>
      </c>
      <c r="C54" s="27" t="s">
        <v>70</v>
      </c>
      <c r="D54" s="384"/>
      <c r="E54" s="384"/>
      <c r="F54" s="385"/>
      <c r="G54" s="1"/>
      <c r="H54" s="1"/>
    </row>
    <row r="55" spans="1:8" s="30" customFormat="1" ht="19.5" customHeight="1" hidden="1">
      <c r="A55" s="25"/>
      <c r="B55" s="31" t="s">
        <v>71</v>
      </c>
      <c r="C55" s="27" t="s">
        <v>72</v>
      </c>
      <c r="D55" s="384"/>
      <c r="E55" s="384"/>
      <c r="F55" s="385"/>
      <c r="G55" s="1"/>
      <c r="H55" s="1"/>
    </row>
    <row r="56" spans="1:8" s="30" customFormat="1" ht="19.5" customHeight="1">
      <c r="A56" s="25" t="s">
        <v>706</v>
      </c>
      <c r="B56" s="36" t="s">
        <v>73</v>
      </c>
      <c r="C56" s="27" t="s">
        <v>74</v>
      </c>
      <c r="D56" s="384">
        <v>28516518</v>
      </c>
      <c r="E56" s="384">
        <v>24713354</v>
      </c>
      <c r="F56" s="385">
        <v>41304671</v>
      </c>
      <c r="G56" s="1"/>
      <c r="H56" s="1"/>
    </row>
    <row r="57" spans="1:8" s="30" customFormat="1" ht="19.5" customHeight="1">
      <c r="A57" s="25" t="s">
        <v>707</v>
      </c>
      <c r="B57" s="36" t="s">
        <v>75</v>
      </c>
      <c r="C57" s="27" t="s">
        <v>76</v>
      </c>
      <c r="D57" s="384">
        <v>40254191</v>
      </c>
      <c r="E57" s="384">
        <v>52563307</v>
      </c>
      <c r="F57" s="385">
        <v>37639701</v>
      </c>
      <c r="G57" s="1"/>
      <c r="H57" s="1"/>
    </row>
    <row r="58" spans="1:8" s="30" customFormat="1" ht="31.5" customHeight="1">
      <c r="A58" s="25"/>
      <c r="B58" s="31" t="s">
        <v>77</v>
      </c>
      <c r="C58" s="27" t="s">
        <v>78</v>
      </c>
      <c r="D58" s="384">
        <v>150766</v>
      </c>
      <c r="E58" s="384">
        <v>144829</v>
      </c>
      <c r="F58" s="385">
        <v>140921</v>
      </c>
      <c r="G58" s="1"/>
      <c r="H58" s="1"/>
    </row>
    <row r="59" spans="1:8" s="30" customFormat="1" ht="19.5" customHeight="1">
      <c r="A59" s="25"/>
      <c r="B59" s="32" t="s">
        <v>9</v>
      </c>
      <c r="C59" s="27" t="s">
        <v>79</v>
      </c>
      <c r="D59" s="384">
        <v>35366</v>
      </c>
      <c r="E59" s="384">
        <v>54682</v>
      </c>
      <c r="F59" s="385">
        <v>82354</v>
      </c>
      <c r="G59" s="1"/>
      <c r="H59" s="1"/>
    </row>
    <row r="60" spans="1:8" s="30" customFormat="1" ht="19.5" customHeight="1">
      <c r="A60" s="25"/>
      <c r="B60" s="32" t="s">
        <v>10</v>
      </c>
      <c r="C60" s="27" t="s">
        <v>80</v>
      </c>
      <c r="D60" s="384">
        <v>0</v>
      </c>
      <c r="E60" s="384">
        <v>0</v>
      </c>
      <c r="F60" s="385">
        <v>0</v>
      </c>
      <c r="G60" s="1"/>
      <c r="H60" s="1"/>
    </row>
    <row r="61" spans="1:8" s="30" customFormat="1" ht="19.5" customHeight="1">
      <c r="A61" s="25"/>
      <c r="B61" s="32" t="s">
        <v>11</v>
      </c>
      <c r="C61" s="27" t="s">
        <v>81</v>
      </c>
      <c r="D61" s="384">
        <v>115400</v>
      </c>
      <c r="E61" s="384">
        <v>90147</v>
      </c>
      <c r="F61" s="385">
        <v>58567</v>
      </c>
      <c r="G61" s="1"/>
      <c r="H61" s="1"/>
    </row>
    <row r="62" spans="1:8" s="30" customFormat="1" ht="33.75" customHeight="1">
      <c r="A62" s="25"/>
      <c r="B62" s="31" t="s">
        <v>82</v>
      </c>
      <c r="C62" s="27" t="s">
        <v>83</v>
      </c>
      <c r="D62" s="384">
        <v>40103425</v>
      </c>
      <c r="E62" s="384">
        <v>52418478</v>
      </c>
      <c r="F62" s="385">
        <v>37498780</v>
      </c>
      <c r="G62" s="1"/>
      <c r="H62" s="1"/>
    </row>
    <row r="63" spans="1:8" s="30" customFormat="1" ht="19.5" customHeight="1">
      <c r="A63" s="25"/>
      <c r="B63" s="32" t="s">
        <v>9</v>
      </c>
      <c r="C63" s="27" t="s">
        <v>84</v>
      </c>
      <c r="D63" s="384">
        <v>21911623</v>
      </c>
      <c r="E63" s="384">
        <v>19074442</v>
      </c>
      <c r="F63" s="385">
        <v>18474330</v>
      </c>
      <c r="G63" s="1"/>
      <c r="H63" s="1"/>
    </row>
    <row r="64" spans="1:8" s="30" customFormat="1" ht="19.5" customHeight="1">
      <c r="A64" s="25"/>
      <c r="B64" s="32" t="s">
        <v>85</v>
      </c>
      <c r="C64" s="27" t="s">
        <v>86</v>
      </c>
      <c r="D64" s="384">
        <v>0</v>
      </c>
      <c r="E64" s="384">
        <v>0</v>
      </c>
      <c r="F64" s="385">
        <v>0</v>
      </c>
      <c r="G64" s="1"/>
      <c r="H64" s="1"/>
    </row>
    <row r="65" spans="1:8" s="30" customFormat="1" ht="19.5" customHeight="1">
      <c r="A65" s="25"/>
      <c r="B65" s="32" t="s">
        <v>10</v>
      </c>
      <c r="C65" s="27" t="s">
        <v>87</v>
      </c>
      <c r="D65" s="384">
        <v>16977993</v>
      </c>
      <c r="E65" s="384">
        <v>30201527</v>
      </c>
      <c r="F65" s="385">
        <v>17442481</v>
      </c>
      <c r="G65" s="1"/>
      <c r="H65" s="1"/>
    </row>
    <row r="66" spans="1:8" s="30" customFormat="1" ht="19.5" customHeight="1">
      <c r="A66" s="25"/>
      <c r="B66" s="32" t="s">
        <v>11</v>
      </c>
      <c r="C66" s="27" t="s">
        <v>88</v>
      </c>
      <c r="D66" s="384">
        <v>1213809</v>
      </c>
      <c r="E66" s="384">
        <v>3142509</v>
      </c>
      <c r="F66" s="385">
        <v>1581969</v>
      </c>
      <c r="G66" s="1"/>
      <c r="H66" s="1"/>
    </row>
    <row r="67" spans="1:8" s="30" customFormat="1" ht="22.5" customHeight="1">
      <c r="A67" s="25" t="s">
        <v>708</v>
      </c>
      <c r="B67" s="36" t="s">
        <v>221</v>
      </c>
      <c r="C67" s="27" t="s">
        <v>89</v>
      </c>
      <c r="D67" s="384">
        <v>0</v>
      </c>
      <c r="E67" s="384">
        <v>0</v>
      </c>
      <c r="F67" s="385">
        <v>0</v>
      </c>
      <c r="G67" s="1"/>
      <c r="H67" s="1"/>
    </row>
    <row r="68" spans="1:8" s="30" customFormat="1" ht="19.5" customHeight="1">
      <c r="A68" s="25"/>
      <c r="B68" s="31" t="s">
        <v>233</v>
      </c>
      <c r="C68" s="27" t="s">
        <v>90</v>
      </c>
      <c r="D68" s="384">
        <v>0</v>
      </c>
      <c r="E68" s="384">
        <v>0</v>
      </c>
      <c r="F68" s="385">
        <v>0</v>
      </c>
      <c r="G68" s="1"/>
      <c r="H68" s="1"/>
    </row>
    <row r="69" spans="1:8" s="30" customFormat="1" ht="19.5" customHeight="1">
      <c r="A69" s="25" t="s">
        <v>709</v>
      </c>
      <c r="B69" s="36" t="s">
        <v>222</v>
      </c>
      <c r="C69" s="27" t="s">
        <v>91</v>
      </c>
      <c r="D69" s="384">
        <v>345623</v>
      </c>
      <c r="E69" s="384">
        <v>627765</v>
      </c>
      <c r="F69" s="385">
        <v>49735</v>
      </c>
      <c r="G69" s="1"/>
      <c r="H69" s="1"/>
    </row>
    <row r="70" spans="1:8" s="30" customFormat="1" ht="19.5" customHeight="1">
      <c r="A70" s="25"/>
      <c r="B70" s="31" t="s">
        <v>92</v>
      </c>
      <c r="C70" s="27" t="s">
        <v>93</v>
      </c>
      <c r="D70" s="384">
        <v>138</v>
      </c>
      <c r="E70" s="384">
        <v>344</v>
      </c>
      <c r="F70" s="385">
        <v>343</v>
      </c>
      <c r="G70" s="1"/>
      <c r="H70" s="1"/>
    </row>
    <row r="71" spans="1:8" s="30" customFormat="1" ht="19.5" customHeight="1">
      <c r="A71" s="25"/>
      <c r="B71" s="31" t="s">
        <v>94</v>
      </c>
      <c r="C71" s="27" t="s">
        <v>95</v>
      </c>
      <c r="D71" s="384">
        <v>344934</v>
      </c>
      <c r="E71" s="384">
        <v>626876</v>
      </c>
      <c r="F71" s="385">
        <v>48721</v>
      </c>
      <c r="G71" s="1"/>
      <c r="H71" s="1"/>
    </row>
    <row r="72" spans="1:8" s="30" customFormat="1" ht="19.5" customHeight="1">
      <c r="A72" s="25"/>
      <c r="B72" s="31" t="s">
        <v>96</v>
      </c>
      <c r="C72" s="27" t="s">
        <v>97</v>
      </c>
      <c r="D72" s="384">
        <v>0</v>
      </c>
      <c r="E72" s="384">
        <v>0</v>
      </c>
      <c r="F72" s="385">
        <v>0</v>
      </c>
      <c r="G72" s="1"/>
      <c r="H72" s="1"/>
    </row>
    <row r="73" spans="1:8" s="30" customFormat="1" ht="19.5" customHeight="1">
      <c r="A73" s="25"/>
      <c r="B73" s="31" t="s">
        <v>98</v>
      </c>
      <c r="C73" s="27" t="s">
        <v>99</v>
      </c>
      <c r="D73" s="384">
        <v>551</v>
      </c>
      <c r="E73" s="384">
        <v>545</v>
      </c>
      <c r="F73" s="385">
        <v>671</v>
      </c>
      <c r="G73" s="1"/>
      <c r="H73" s="1"/>
    </row>
    <row r="74" spans="1:8" s="30" customFormat="1" ht="19.5" customHeight="1">
      <c r="A74" s="25" t="s">
        <v>711</v>
      </c>
      <c r="B74" s="36" t="s">
        <v>100</v>
      </c>
      <c r="C74" s="27" t="s">
        <v>101</v>
      </c>
      <c r="D74" s="384">
        <v>59755</v>
      </c>
      <c r="E74" s="384">
        <v>92605</v>
      </c>
      <c r="F74" s="385">
        <v>127902</v>
      </c>
      <c r="G74" s="1"/>
      <c r="H74" s="1"/>
    </row>
    <row r="75" spans="1:8" s="30" customFormat="1" ht="19.5" customHeight="1" hidden="1">
      <c r="A75" s="25"/>
      <c r="B75" s="31"/>
      <c r="C75" s="27"/>
      <c r="D75" s="384"/>
      <c r="E75" s="384"/>
      <c r="F75" s="385"/>
      <c r="G75" s="1"/>
      <c r="H75" s="1"/>
    </row>
    <row r="76" spans="1:8" s="30" customFormat="1" ht="15.75" customHeight="1">
      <c r="A76" s="25"/>
      <c r="B76" s="37" t="s">
        <v>102</v>
      </c>
      <c r="C76" s="27" t="s">
        <v>103</v>
      </c>
      <c r="D76" s="384">
        <v>76462801</v>
      </c>
      <c r="E76" s="384">
        <v>85181810</v>
      </c>
      <c r="F76" s="385">
        <v>87184608</v>
      </c>
      <c r="G76" s="1"/>
      <c r="H76" s="1"/>
    </row>
    <row r="77" spans="1:8" s="30" customFormat="1" ht="16.5" customHeight="1">
      <c r="A77" s="67"/>
      <c r="B77" s="68" t="s">
        <v>104</v>
      </c>
      <c r="C77" s="69" t="s">
        <v>105</v>
      </c>
      <c r="D77" s="388">
        <v>229251431</v>
      </c>
      <c r="E77" s="389">
        <v>292710063</v>
      </c>
      <c r="F77" s="390">
        <v>263784902</v>
      </c>
      <c r="G77" s="1"/>
      <c r="H77" s="1"/>
    </row>
    <row r="78" spans="2:8" s="30" customFormat="1" ht="153.75" customHeight="1">
      <c r="B78" s="35"/>
      <c r="C78" s="10"/>
      <c r="D78" s="34"/>
      <c r="E78" s="34"/>
      <c r="F78" s="4"/>
      <c r="G78" s="1"/>
      <c r="H78" s="1"/>
    </row>
    <row r="79" spans="2:8" s="30" customFormat="1" ht="36" customHeight="1">
      <c r="B79" s="35"/>
      <c r="C79" s="10"/>
      <c r="D79" s="34"/>
      <c r="E79" s="34"/>
      <c r="F79" s="4"/>
      <c r="G79" s="1"/>
      <c r="H79" s="1"/>
    </row>
    <row r="80" spans="2:8" s="30" customFormat="1" ht="15.75" customHeight="1">
      <c r="B80" s="33"/>
      <c r="C80" s="10"/>
      <c r="D80" s="34"/>
      <c r="E80" s="551" t="s">
        <v>106</v>
      </c>
      <c r="F80" s="551"/>
      <c r="G80" s="1"/>
      <c r="H80" s="1"/>
    </row>
    <row r="81" spans="1:6" s="2" customFormat="1" ht="24.75" customHeight="1">
      <c r="A81" s="22" t="s">
        <v>26</v>
      </c>
      <c r="B81" s="23" t="s">
        <v>0</v>
      </c>
      <c r="C81" s="23" t="s">
        <v>1</v>
      </c>
      <c r="D81" s="23" t="s">
        <v>664</v>
      </c>
      <c r="E81" s="23" t="s">
        <v>247</v>
      </c>
      <c r="F81" s="24" t="s">
        <v>248</v>
      </c>
    </row>
    <row r="82" spans="1:6" ht="15" customHeight="1">
      <c r="A82" s="552" t="s">
        <v>107</v>
      </c>
      <c r="B82" s="553"/>
      <c r="C82" s="553"/>
      <c r="D82" s="553"/>
      <c r="E82" s="553"/>
      <c r="F82" s="554"/>
    </row>
    <row r="83" spans="1:8" s="30" customFormat="1" ht="13.5" customHeight="1">
      <c r="A83" s="25"/>
      <c r="B83" s="26" t="s">
        <v>108</v>
      </c>
      <c r="C83" s="27"/>
      <c r="D83" s="531"/>
      <c r="E83" s="28"/>
      <c r="F83" s="29"/>
      <c r="G83" s="1"/>
      <c r="H83" s="1"/>
    </row>
    <row r="84" spans="1:8" s="30" customFormat="1" ht="19.5" customHeight="1">
      <c r="A84" s="25" t="s">
        <v>710</v>
      </c>
      <c r="B84" s="36" t="s">
        <v>109</v>
      </c>
      <c r="C84" s="27" t="s">
        <v>110</v>
      </c>
      <c r="D84" s="384">
        <v>5950966</v>
      </c>
      <c r="E84" s="384">
        <v>5950966</v>
      </c>
      <c r="F84" s="385">
        <v>5950966</v>
      </c>
      <c r="G84" s="1"/>
      <c r="H84" s="1"/>
    </row>
    <row r="85" spans="1:8" s="30" customFormat="1" ht="16.5" customHeight="1">
      <c r="A85" s="25"/>
      <c r="B85" s="36" t="s">
        <v>111</v>
      </c>
      <c r="C85" s="27" t="s">
        <v>112</v>
      </c>
      <c r="D85" s="384">
        <v>0</v>
      </c>
      <c r="E85" s="384">
        <v>0</v>
      </c>
      <c r="F85" s="385">
        <v>0</v>
      </c>
      <c r="G85" s="1"/>
      <c r="H85" s="1"/>
    </row>
    <row r="86" spans="1:8" s="30" customFormat="1" ht="16.5" customHeight="1">
      <c r="A86" s="25"/>
      <c r="B86" s="36" t="s">
        <v>113</v>
      </c>
      <c r="C86" s="27" t="s">
        <v>114</v>
      </c>
      <c r="D86" s="384">
        <v>16183932</v>
      </c>
      <c r="E86" s="384">
        <v>16232618</v>
      </c>
      <c r="F86" s="385">
        <v>14846406</v>
      </c>
      <c r="G86" s="1"/>
      <c r="H86" s="1"/>
    </row>
    <row r="87" spans="1:8" s="30" customFormat="1" ht="12" customHeight="1">
      <c r="A87" s="25"/>
      <c r="B87" s="36" t="s">
        <v>115</v>
      </c>
      <c r="C87" s="27" t="s">
        <v>116</v>
      </c>
      <c r="D87" s="384">
        <v>0</v>
      </c>
      <c r="E87" s="384">
        <v>0</v>
      </c>
      <c r="F87" s="385">
        <v>0</v>
      </c>
      <c r="G87" s="1"/>
      <c r="H87" s="1"/>
    </row>
    <row r="88" spans="1:8" s="30" customFormat="1" ht="16.5" customHeight="1">
      <c r="A88" s="25"/>
      <c r="B88" s="36" t="s">
        <v>117</v>
      </c>
      <c r="C88" s="27" t="s">
        <v>118</v>
      </c>
      <c r="D88" s="384">
        <v>892645</v>
      </c>
      <c r="E88" s="384">
        <v>892645</v>
      </c>
      <c r="F88" s="385">
        <v>892645</v>
      </c>
      <c r="G88" s="1"/>
      <c r="H88" s="1"/>
    </row>
    <row r="89" spans="1:8" s="30" customFormat="1" ht="16.5" customHeight="1">
      <c r="A89" s="25"/>
      <c r="B89" s="36" t="s">
        <v>119</v>
      </c>
      <c r="C89" s="27" t="s">
        <v>120</v>
      </c>
      <c r="D89" s="384">
        <v>5587692</v>
      </c>
      <c r="E89" s="384">
        <v>3378685</v>
      </c>
      <c r="F89" s="385">
        <v>4107438</v>
      </c>
      <c r="G89" s="1"/>
      <c r="H89" s="1"/>
    </row>
    <row r="90" spans="1:8" s="30" customFormat="1" ht="13.5" customHeight="1">
      <c r="A90" s="25"/>
      <c r="B90" s="36" t="s">
        <v>121</v>
      </c>
      <c r="C90" s="27" t="s">
        <v>122</v>
      </c>
      <c r="D90" s="384">
        <v>0</v>
      </c>
      <c r="E90" s="384">
        <v>0</v>
      </c>
      <c r="F90" s="385">
        <v>0</v>
      </c>
      <c r="G90" s="1"/>
      <c r="H90" s="1"/>
    </row>
    <row r="91" spans="1:8" s="30" customFormat="1" ht="18" customHeight="1">
      <c r="A91" s="25"/>
      <c r="B91" s="37" t="s">
        <v>123</v>
      </c>
      <c r="C91" s="27" t="s">
        <v>124</v>
      </c>
      <c r="D91" s="384">
        <v>28615235</v>
      </c>
      <c r="E91" s="384">
        <v>26454914</v>
      </c>
      <c r="F91" s="385">
        <v>25797455</v>
      </c>
      <c r="G91" s="1"/>
      <c r="H91" s="1"/>
    </row>
    <row r="92" spans="1:8" s="30" customFormat="1" ht="17.25" customHeight="1">
      <c r="A92" s="25"/>
      <c r="B92" s="37" t="s">
        <v>125</v>
      </c>
      <c r="C92" s="27"/>
      <c r="D92" s="384"/>
      <c r="E92" s="384"/>
      <c r="F92" s="385"/>
      <c r="G92" s="1"/>
      <c r="H92" s="1"/>
    </row>
    <row r="93" spans="1:8" s="30" customFormat="1" ht="14.25" customHeight="1">
      <c r="A93" s="25"/>
      <c r="B93" s="36" t="s">
        <v>126</v>
      </c>
      <c r="C93" s="27" t="s">
        <v>127</v>
      </c>
      <c r="D93" s="384">
        <v>0</v>
      </c>
      <c r="E93" s="384">
        <v>0</v>
      </c>
      <c r="F93" s="385">
        <v>0</v>
      </c>
      <c r="G93" s="1"/>
      <c r="H93" s="1"/>
    </row>
    <row r="94" spans="1:8" s="30" customFormat="1" ht="19.5" customHeight="1">
      <c r="A94" s="25"/>
      <c r="B94" s="31" t="s">
        <v>128</v>
      </c>
      <c r="C94" s="27" t="s">
        <v>129</v>
      </c>
      <c r="D94" s="384">
        <v>0</v>
      </c>
      <c r="E94" s="384">
        <v>0</v>
      </c>
      <c r="F94" s="385">
        <v>0</v>
      </c>
      <c r="G94" s="1"/>
      <c r="H94" s="1"/>
    </row>
    <row r="95" spans="1:8" s="30" customFormat="1" ht="19.5" customHeight="1">
      <c r="A95" s="25"/>
      <c r="B95" s="31" t="s">
        <v>130</v>
      </c>
      <c r="C95" s="27" t="s">
        <v>131</v>
      </c>
      <c r="D95" s="384">
        <v>0</v>
      </c>
      <c r="E95" s="384">
        <v>0</v>
      </c>
      <c r="F95" s="385">
        <v>0</v>
      </c>
      <c r="G95" s="1"/>
      <c r="H95" s="1"/>
    </row>
    <row r="96" spans="1:8" s="30" customFormat="1" ht="21" customHeight="1">
      <c r="A96" s="25" t="s">
        <v>705</v>
      </c>
      <c r="B96" s="36" t="s">
        <v>132</v>
      </c>
      <c r="C96" s="27" t="s">
        <v>133</v>
      </c>
      <c r="D96" s="384">
        <v>424144</v>
      </c>
      <c r="E96" s="384">
        <v>412159</v>
      </c>
      <c r="F96" s="385">
        <v>386786</v>
      </c>
      <c r="G96" s="1"/>
      <c r="H96" s="1"/>
    </row>
    <row r="97" spans="1:8" s="30" customFormat="1" ht="18" customHeight="1">
      <c r="A97" s="25" t="s">
        <v>712</v>
      </c>
      <c r="B97" s="36" t="s">
        <v>223</v>
      </c>
      <c r="C97" s="27" t="s">
        <v>134</v>
      </c>
      <c r="D97" s="384">
        <v>0</v>
      </c>
      <c r="E97" s="384">
        <v>0</v>
      </c>
      <c r="F97" s="385">
        <v>0</v>
      </c>
      <c r="G97" s="1"/>
      <c r="H97" s="1"/>
    </row>
    <row r="98" spans="1:8" s="30" customFormat="1" ht="21" customHeight="1">
      <c r="A98" s="25" t="s">
        <v>673</v>
      </c>
      <c r="B98" s="36" t="s">
        <v>135</v>
      </c>
      <c r="C98" s="27" t="s">
        <v>136</v>
      </c>
      <c r="D98" s="384">
        <v>72930722</v>
      </c>
      <c r="E98" s="384">
        <v>115414173</v>
      </c>
      <c r="F98" s="385">
        <v>112132607</v>
      </c>
      <c r="G98" s="1"/>
      <c r="H98" s="1"/>
    </row>
    <row r="99" spans="1:8" s="30" customFormat="1" ht="11.25" customHeight="1">
      <c r="A99" s="25"/>
      <c r="B99" s="31" t="s">
        <v>12</v>
      </c>
      <c r="C99" s="27" t="s">
        <v>137</v>
      </c>
      <c r="D99" s="384">
        <v>0</v>
      </c>
      <c r="E99" s="384">
        <v>0</v>
      </c>
      <c r="F99" s="385">
        <v>0</v>
      </c>
      <c r="G99" s="1"/>
      <c r="H99" s="1"/>
    </row>
    <row r="100" spans="1:8" s="30" customFormat="1" ht="15" customHeight="1">
      <c r="A100" s="25"/>
      <c r="B100" s="31" t="s">
        <v>138</v>
      </c>
      <c r="C100" s="27" t="s">
        <v>139</v>
      </c>
      <c r="D100" s="384">
        <v>72930722</v>
      </c>
      <c r="E100" s="384">
        <v>115414173</v>
      </c>
      <c r="F100" s="385">
        <v>112132607</v>
      </c>
      <c r="G100" s="1"/>
      <c r="H100" s="1"/>
    </row>
    <row r="101" spans="1:8" s="30" customFormat="1" ht="19.5" customHeight="1">
      <c r="A101" s="25"/>
      <c r="B101" s="37" t="s">
        <v>140</v>
      </c>
      <c r="C101" s="27" t="s">
        <v>141</v>
      </c>
      <c r="D101" s="384">
        <v>73354866</v>
      </c>
      <c r="E101" s="384">
        <v>115826332</v>
      </c>
      <c r="F101" s="385">
        <v>112519393</v>
      </c>
      <c r="G101" s="1"/>
      <c r="H101" s="1"/>
    </row>
    <row r="102" spans="1:8" s="30" customFormat="1" ht="15" customHeight="1">
      <c r="A102" s="25"/>
      <c r="B102" s="37" t="s">
        <v>142</v>
      </c>
      <c r="C102" s="27"/>
      <c r="D102" s="384"/>
      <c r="E102" s="384"/>
      <c r="F102" s="385"/>
      <c r="G102" s="1"/>
      <c r="H102" s="1"/>
    </row>
    <row r="103" spans="1:8" s="30" customFormat="1" ht="10.5" customHeight="1">
      <c r="A103" s="25"/>
      <c r="B103" s="36" t="s">
        <v>126</v>
      </c>
      <c r="C103" s="27" t="s">
        <v>143</v>
      </c>
      <c r="D103" s="384">
        <v>0</v>
      </c>
      <c r="E103" s="384">
        <v>0</v>
      </c>
      <c r="F103" s="385">
        <v>0</v>
      </c>
      <c r="G103" s="1"/>
      <c r="H103" s="1"/>
    </row>
    <row r="104" spans="1:8" s="30" customFormat="1" ht="19.5" customHeight="1">
      <c r="A104" s="25"/>
      <c r="B104" s="31" t="s">
        <v>144</v>
      </c>
      <c r="C104" s="27" t="s">
        <v>145</v>
      </c>
      <c r="D104" s="384">
        <v>0</v>
      </c>
      <c r="E104" s="384">
        <v>0</v>
      </c>
      <c r="F104" s="385">
        <v>0</v>
      </c>
      <c r="G104" s="1"/>
      <c r="H104" s="1"/>
    </row>
    <row r="105" spans="1:8" s="30" customFormat="1" ht="19.5" customHeight="1">
      <c r="A105" s="25"/>
      <c r="B105" s="31" t="s">
        <v>146</v>
      </c>
      <c r="C105" s="27" t="s">
        <v>147</v>
      </c>
      <c r="D105" s="384">
        <v>0</v>
      </c>
      <c r="E105" s="384">
        <v>0</v>
      </c>
      <c r="F105" s="385">
        <v>0</v>
      </c>
      <c r="G105" s="1"/>
      <c r="H105" s="1"/>
    </row>
    <row r="106" spans="1:8" s="30" customFormat="1" ht="12.75" customHeight="1">
      <c r="A106" s="25"/>
      <c r="B106" s="31" t="s">
        <v>148</v>
      </c>
      <c r="C106" s="27" t="s">
        <v>149</v>
      </c>
      <c r="D106" s="384">
        <v>0</v>
      </c>
      <c r="E106" s="384">
        <v>0</v>
      </c>
      <c r="F106" s="385">
        <v>0</v>
      </c>
      <c r="G106" s="1"/>
      <c r="H106" s="1"/>
    </row>
    <row r="107" spans="1:8" s="30" customFormat="1" ht="18" customHeight="1">
      <c r="A107" s="25" t="s">
        <v>713</v>
      </c>
      <c r="B107" s="36" t="s">
        <v>150</v>
      </c>
      <c r="C107" s="27" t="s">
        <v>151</v>
      </c>
      <c r="D107" s="384">
        <v>123282825</v>
      </c>
      <c r="E107" s="384">
        <v>147083485</v>
      </c>
      <c r="F107" s="385">
        <v>121927295</v>
      </c>
      <c r="G107" s="1"/>
      <c r="H107" s="1"/>
    </row>
    <row r="108" spans="1:8" s="30" customFormat="1" ht="15" customHeight="1">
      <c r="A108" s="25"/>
      <c r="B108" s="31" t="s">
        <v>13</v>
      </c>
      <c r="C108" s="27" t="s">
        <v>152</v>
      </c>
      <c r="D108" s="384">
        <v>16009449</v>
      </c>
      <c r="E108" s="384">
        <v>31323593</v>
      </c>
      <c r="F108" s="385">
        <v>37716248</v>
      </c>
      <c r="G108" s="1"/>
      <c r="H108" s="1"/>
    </row>
    <row r="109" spans="1:8" s="30" customFormat="1" ht="15" customHeight="1">
      <c r="A109" s="25"/>
      <c r="B109" s="31" t="s">
        <v>14</v>
      </c>
      <c r="C109" s="27" t="s">
        <v>153</v>
      </c>
      <c r="D109" s="384">
        <v>399941</v>
      </c>
      <c r="E109" s="384">
        <v>565480</v>
      </c>
      <c r="F109" s="385">
        <v>599420</v>
      </c>
      <c r="G109" s="1"/>
      <c r="H109" s="1"/>
    </row>
    <row r="110" spans="1:8" s="30" customFormat="1" ht="19.5" customHeight="1">
      <c r="A110" s="25"/>
      <c r="B110" s="31" t="s">
        <v>15</v>
      </c>
      <c r="C110" s="27" t="s">
        <v>154</v>
      </c>
      <c r="D110" s="384">
        <v>122888</v>
      </c>
      <c r="E110" s="384">
        <v>167786</v>
      </c>
      <c r="F110" s="385">
        <v>116100</v>
      </c>
      <c r="G110" s="1"/>
      <c r="H110" s="1"/>
    </row>
    <row r="111" spans="1:8" s="30" customFormat="1" ht="15" customHeight="1">
      <c r="A111" s="25"/>
      <c r="B111" s="31" t="s">
        <v>155</v>
      </c>
      <c r="C111" s="27" t="s">
        <v>156</v>
      </c>
      <c r="D111" s="384">
        <v>7647586</v>
      </c>
      <c r="E111" s="384">
        <v>8031075</v>
      </c>
      <c r="F111" s="385">
        <v>5850534</v>
      </c>
      <c r="G111" s="1"/>
      <c r="H111" s="1"/>
    </row>
    <row r="112" spans="1:8" s="30" customFormat="1" ht="15" customHeight="1">
      <c r="A112" s="25"/>
      <c r="B112" s="31" t="s">
        <v>157</v>
      </c>
      <c r="C112" s="27" t="s">
        <v>158</v>
      </c>
      <c r="D112" s="384">
        <v>99102961</v>
      </c>
      <c r="E112" s="384">
        <v>106995551</v>
      </c>
      <c r="F112" s="385">
        <v>77644993</v>
      </c>
      <c r="G112" s="1"/>
      <c r="H112" s="1"/>
    </row>
    <row r="113" spans="1:8" s="30" customFormat="1" ht="12.75" customHeight="1">
      <c r="A113" s="25"/>
      <c r="B113" s="32" t="s">
        <v>12</v>
      </c>
      <c r="C113" s="27" t="s">
        <v>159</v>
      </c>
      <c r="D113" s="384">
        <v>0</v>
      </c>
      <c r="E113" s="384">
        <v>0</v>
      </c>
      <c r="F113" s="385">
        <v>0</v>
      </c>
      <c r="G113" s="1"/>
      <c r="H113" s="1"/>
    </row>
    <row r="114" spans="1:8" s="30" customFormat="1" ht="15" customHeight="1">
      <c r="A114" s="25"/>
      <c r="B114" s="32" t="s">
        <v>16</v>
      </c>
      <c r="C114" s="27" t="s">
        <v>160</v>
      </c>
      <c r="D114" s="384">
        <v>50501</v>
      </c>
      <c r="E114" s="384">
        <v>2428</v>
      </c>
      <c r="F114" s="385">
        <v>3876</v>
      </c>
      <c r="G114" s="1"/>
      <c r="H114" s="1"/>
    </row>
    <row r="115" spans="1:8" s="30" customFormat="1" ht="15" customHeight="1">
      <c r="A115" s="25"/>
      <c r="B115" s="32" t="s">
        <v>161</v>
      </c>
      <c r="C115" s="27" t="s">
        <v>162</v>
      </c>
      <c r="D115" s="384">
        <v>99052460</v>
      </c>
      <c r="E115" s="384">
        <v>106993123</v>
      </c>
      <c r="F115" s="385">
        <v>77641117</v>
      </c>
      <c r="G115" s="1"/>
      <c r="H115" s="1"/>
    </row>
    <row r="116" spans="1:8" s="30" customFormat="1" ht="19.5" customHeight="1">
      <c r="A116" s="25"/>
      <c r="B116" s="31" t="s">
        <v>163</v>
      </c>
      <c r="C116" s="27" t="s">
        <v>164</v>
      </c>
      <c r="D116" s="384">
        <v>0</v>
      </c>
      <c r="E116" s="384">
        <v>0</v>
      </c>
      <c r="F116" s="385">
        <v>0</v>
      </c>
      <c r="G116" s="1"/>
      <c r="H116" s="1"/>
    </row>
    <row r="117" spans="1:8" s="30" customFormat="1" ht="16.5" customHeight="1">
      <c r="A117" s="25"/>
      <c r="B117" s="36" t="s">
        <v>165</v>
      </c>
      <c r="C117" s="27" t="s">
        <v>166</v>
      </c>
      <c r="D117" s="384">
        <v>4138</v>
      </c>
      <c r="E117" s="384">
        <v>3648</v>
      </c>
      <c r="F117" s="385">
        <v>1492</v>
      </c>
      <c r="G117" s="1"/>
      <c r="H117" s="1"/>
    </row>
    <row r="118" spans="1:8" s="30" customFormat="1" ht="18.75" customHeight="1">
      <c r="A118" s="25" t="s">
        <v>712</v>
      </c>
      <c r="B118" s="36" t="s">
        <v>223</v>
      </c>
      <c r="C118" s="27" t="s">
        <v>167</v>
      </c>
      <c r="D118" s="384">
        <v>3994367</v>
      </c>
      <c r="E118" s="384">
        <v>3341684</v>
      </c>
      <c r="F118" s="385">
        <v>3539267</v>
      </c>
      <c r="G118" s="1"/>
      <c r="H118" s="1"/>
    </row>
    <row r="119" spans="1:8" s="30" customFormat="1" ht="12.75" customHeight="1">
      <c r="A119" s="25"/>
      <c r="B119" s="36" t="s">
        <v>168</v>
      </c>
      <c r="C119" s="27" t="s">
        <v>169</v>
      </c>
      <c r="D119" s="384">
        <v>0</v>
      </c>
      <c r="E119" s="384">
        <v>0</v>
      </c>
      <c r="F119" s="385">
        <v>0</v>
      </c>
      <c r="G119" s="1"/>
      <c r="H119" s="1"/>
    </row>
    <row r="120" spans="1:9" s="30" customFormat="1" ht="16.5" customHeight="1">
      <c r="A120" s="25"/>
      <c r="B120" s="37" t="s">
        <v>170</v>
      </c>
      <c r="C120" s="27" t="s">
        <v>171</v>
      </c>
      <c r="D120" s="384">
        <v>127281330</v>
      </c>
      <c r="E120" s="384">
        <v>150428817</v>
      </c>
      <c r="F120" s="385">
        <v>125468054</v>
      </c>
      <c r="G120" s="1"/>
      <c r="H120" s="1"/>
      <c r="I120" s="532"/>
    </row>
    <row r="121" spans="1:8" s="30" customFormat="1" ht="18" customHeight="1">
      <c r="A121" s="67"/>
      <c r="B121" s="68" t="s">
        <v>172</v>
      </c>
      <c r="C121" s="69" t="s">
        <v>173</v>
      </c>
      <c r="D121" s="388">
        <v>229251431</v>
      </c>
      <c r="E121" s="389">
        <v>292710063</v>
      </c>
      <c r="F121" s="390">
        <v>263784902</v>
      </c>
      <c r="G121" s="1"/>
      <c r="H121" s="1"/>
    </row>
    <row r="122" ht="21" customHeight="1" hidden="1">
      <c r="B122" s="35"/>
    </row>
    <row r="123" ht="36.75" customHeight="1" hidden="1">
      <c r="B123" s="38" t="s">
        <v>174</v>
      </c>
    </row>
    <row r="124" ht="10.5" hidden="1">
      <c r="B124" s="10" t="s">
        <v>175</v>
      </c>
    </row>
    <row r="125" ht="15" customHeight="1" hidden="1">
      <c r="B125" s="10">
        <v>1</v>
      </c>
    </row>
    <row r="126" ht="15" customHeight="1" hidden="1">
      <c r="B126" s="35" t="s">
        <v>176</v>
      </c>
    </row>
    <row r="127" ht="15" customHeight="1" hidden="1">
      <c r="B127" s="35" t="s">
        <v>177</v>
      </c>
    </row>
    <row r="128" ht="21.75" customHeight="1" hidden="1">
      <c r="B128" s="35" t="s">
        <v>178</v>
      </c>
    </row>
    <row r="129" ht="21" hidden="1">
      <c r="B129" s="35" t="s">
        <v>179</v>
      </c>
    </row>
    <row r="130" ht="15" customHeight="1" hidden="1">
      <c r="B130" s="35" t="s">
        <v>180</v>
      </c>
    </row>
    <row r="131" ht="15" customHeight="1" hidden="1">
      <c r="B131" s="35" t="s">
        <v>181</v>
      </c>
    </row>
    <row r="132" ht="15" customHeight="1" hidden="1">
      <c r="B132" s="35" t="s">
        <v>182</v>
      </c>
    </row>
    <row r="133" ht="21" hidden="1">
      <c r="B133" s="35" t="s">
        <v>183</v>
      </c>
    </row>
    <row r="134" ht="21" hidden="1">
      <c r="B134" s="35" t="s">
        <v>184</v>
      </c>
    </row>
    <row r="135" ht="15" customHeight="1" hidden="1">
      <c r="B135" s="35" t="s">
        <v>185</v>
      </c>
    </row>
    <row r="136" ht="15" customHeight="1" hidden="1">
      <c r="B136" s="35" t="s">
        <v>186</v>
      </c>
    </row>
    <row r="137" ht="15" customHeight="1" hidden="1">
      <c r="B137" s="35" t="s">
        <v>187</v>
      </c>
    </row>
    <row r="138" ht="21" hidden="1">
      <c r="B138" s="35" t="s">
        <v>188</v>
      </c>
    </row>
    <row r="139" ht="15" customHeight="1" hidden="1">
      <c r="B139" s="35" t="s">
        <v>189</v>
      </c>
    </row>
    <row r="140" ht="20.25" customHeight="1" hidden="1">
      <c r="B140" s="35" t="s">
        <v>190</v>
      </c>
    </row>
    <row r="141" ht="0.75" customHeight="1" hidden="1">
      <c r="B141" s="35"/>
    </row>
    <row r="142" spans="2:6" s="533" customFormat="1" ht="14.25" customHeight="1">
      <c r="B142" s="534"/>
      <c r="C142" s="535"/>
      <c r="D142" s="555"/>
      <c r="E142" s="555"/>
      <c r="F142" s="555"/>
    </row>
    <row r="143" spans="1:6" s="393" customFormat="1" ht="24.75" customHeight="1">
      <c r="A143" s="391"/>
      <c r="B143" s="392"/>
      <c r="C143" s="38"/>
      <c r="D143" s="556"/>
      <c r="E143" s="556"/>
      <c r="F143" s="556"/>
    </row>
    <row r="144" spans="2:6" ht="11.25" customHeight="1">
      <c r="B144" s="43"/>
      <c r="D144" s="550"/>
      <c r="E144" s="550"/>
      <c r="F144" s="550"/>
    </row>
    <row r="145" spans="2:5" s="50" customFormat="1" ht="13.5" customHeight="1">
      <c r="B145" s="80"/>
      <c r="C145" s="57"/>
      <c r="E145" s="58"/>
    </row>
    <row r="146" ht="11.25" customHeight="1">
      <c r="B146" s="39"/>
    </row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</sheetData>
  <sheetProtection/>
  <mergeCells count="17">
    <mergeCell ref="D144:F144"/>
    <mergeCell ref="E80:F80"/>
    <mergeCell ref="A82:F82"/>
    <mergeCell ref="D142:F142"/>
    <mergeCell ref="D143:F143"/>
    <mergeCell ref="B16:E16"/>
    <mergeCell ref="A19:F19"/>
    <mergeCell ref="E45:F45"/>
    <mergeCell ref="A47:F47"/>
    <mergeCell ref="B9:D9"/>
    <mergeCell ref="B11:D11"/>
    <mergeCell ref="B13:C13"/>
    <mergeCell ref="D13:E13"/>
    <mergeCell ref="A2:E2"/>
    <mergeCell ref="A4:E4"/>
    <mergeCell ref="D7:E7"/>
    <mergeCell ref="D8:E8"/>
  </mergeCells>
  <printOptions/>
  <pageMargins left="0.7086614173228347" right="0.1968503937007874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zoomScale="75" zoomScaleNormal="75" zoomScalePageLayoutView="0" workbookViewId="0" topLeftCell="A16">
      <selection activeCell="F23" sqref="F23"/>
    </sheetView>
  </sheetViews>
  <sheetFormatPr defaultColWidth="9.00390625" defaultRowHeight="12.75"/>
  <cols>
    <col min="1" max="1" width="27.75390625" style="86" customWidth="1"/>
    <col min="2" max="2" width="8.125" style="86" customWidth="1"/>
    <col min="3" max="3" width="11.75390625" style="86" customWidth="1"/>
    <col min="4" max="4" width="16.875" style="86" customWidth="1"/>
    <col min="5" max="5" width="18.00390625" style="86" customWidth="1"/>
    <col min="6" max="6" width="16.125" style="86" customWidth="1"/>
    <col min="7" max="7" width="15.625" style="86" customWidth="1"/>
    <col min="8" max="8" width="14.75390625" style="86" customWidth="1"/>
    <col min="9" max="9" width="17.375" style="86" customWidth="1"/>
    <col min="10" max="16384" width="9.125" style="86" customWidth="1"/>
  </cols>
  <sheetData>
    <row r="2" spans="2:6" s="87" customFormat="1" ht="24" customHeight="1" hidden="1">
      <c r="B2" s="88"/>
      <c r="D2" s="89"/>
      <c r="E2" s="90"/>
      <c r="F2" s="92" t="s">
        <v>17</v>
      </c>
    </row>
    <row r="3" spans="2:6" s="87" customFormat="1" ht="24" customHeight="1" hidden="1">
      <c r="B3" s="88"/>
      <c r="E3" s="93" t="s">
        <v>273</v>
      </c>
      <c r="F3" s="94" t="s">
        <v>18</v>
      </c>
    </row>
    <row r="4" spans="2:6" s="87" customFormat="1" ht="24" customHeight="1" hidden="1">
      <c r="B4" s="95"/>
      <c r="E4" s="93" t="s">
        <v>274</v>
      </c>
      <c r="F4" s="94"/>
    </row>
    <row r="5" spans="1:6" s="87" customFormat="1" ht="24" customHeight="1" hidden="1">
      <c r="A5" s="96" t="s">
        <v>19</v>
      </c>
      <c r="C5" s="96"/>
      <c r="D5" s="96"/>
      <c r="E5" s="93" t="s">
        <v>275</v>
      </c>
      <c r="F5" s="94"/>
    </row>
    <row r="6" spans="1:6" s="87" customFormat="1" ht="24" customHeight="1" hidden="1">
      <c r="A6" s="97" t="s">
        <v>20</v>
      </c>
      <c r="D6" s="98"/>
      <c r="E6" s="93" t="s">
        <v>276</v>
      </c>
      <c r="F6" s="94"/>
    </row>
    <row r="7" spans="1:6" s="87" customFormat="1" ht="24" customHeight="1" hidden="1">
      <c r="A7" s="96" t="s">
        <v>21</v>
      </c>
      <c r="C7" s="96"/>
      <c r="D7" s="96"/>
      <c r="E7" s="93" t="s">
        <v>277</v>
      </c>
      <c r="F7" s="94"/>
    </row>
    <row r="8" spans="1:6" s="87" customFormat="1" ht="24" customHeight="1" hidden="1">
      <c r="A8" s="96" t="s">
        <v>22</v>
      </c>
      <c r="D8" s="98"/>
      <c r="E8" s="93"/>
      <c r="F8" s="94"/>
    </row>
    <row r="9" spans="1:6" s="87" customFormat="1" ht="24" customHeight="1" hidden="1">
      <c r="A9" s="99"/>
      <c r="C9" s="99"/>
      <c r="E9" s="93" t="s">
        <v>278</v>
      </c>
      <c r="F9" s="94"/>
    </row>
    <row r="10" spans="1:6" s="87" customFormat="1" ht="24" customHeight="1" hidden="1">
      <c r="A10" s="97" t="s">
        <v>23</v>
      </c>
      <c r="D10" s="98"/>
      <c r="E10" s="93" t="s">
        <v>279</v>
      </c>
      <c r="F10" s="100">
        <v>384</v>
      </c>
    </row>
    <row r="11" spans="1:6" s="87" customFormat="1" ht="24" customHeight="1" hidden="1">
      <c r="A11" s="97" t="s">
        <v>24</v>
      </c>
      <c r="C11" s="101"/>
      <c r="D11" s="90"/>
      <c r="E11" s="102"/>
      <c r="F11" s="103"/>
    </row>
    <row r="12" ht="15.75" hidden="1"/>
    <row r="13" ht="15.75">
      <c r="I13" s="105" t="s">
        <v>280</v>
      </c>
    </row>
    <row r="14" spans="1:9" ht="15.75" customHeight="1">
      <c r="A14" s="607" t="s">
        <v>281</v>
      </c>
      <c r="B14" s="607"/>
      <c r="C14" s="607"/>
      <c r="D14" s="607"/>
      <c r="E14" s="607"/>
      <c r="F14" s="607"/>
      <c r="G14" s="607"/>
      <c r="H14" s="607"/>
      <c r="I14" s="607"/>
    </row>
    <row r="16" spans="1:9" ht="15.75" customHeight="1">
      <c r="A16" s="652" t="s">
        <v>0</v>
      </c>
      <c r="B16" s="646" t="s">
        <v>1</v>
      </c>
      <c r="C16" s="646" t="s">
        <v>252</v>
      </c>
      <c r="D16" s="646" t="s">
        <v>253</v>
      </c>
      <c r="E16" s="646" t="s">
        <v>254</v>
      </c>
      <c r="F16" s="646"/>
      <c r="G16" s="646"/>
      <c r="H16" s="646"/>
      <c r="I16" s="714" t="s">
        <v>255</v>
      </c>
    </row>
    <row r="17" spans="1:9" ht="15.75" customHeight="1">
      <c r="A17" s="653"/>
      <c r="B17" s="648"/>
      <c r="C17" s="648"/>
      <c r="D17" s="648"/>
      <c r="E17" s="648" t="s">
        <v>282</v>
      </c>
      <c r="F17" s="648" t="s">
        <v>283</v>
      </c>
      <c r="G17" s="648" t="s">
        <v>284</v>
      </c>
      <c r="H17" s="648" t="s">
        <v>285</v>
      </c>
      <c r="I17" s="650"/>
    </row>
    <row r="18" spans="1:9" ht="77.25" customHeight="1">
      <c r="A18" s="654"/>
      <c r="B18" s="649"/>
      <c r="C18" s="649"/>
      <c r="D18" s="649"/>
      <c r="E18" s="649"/>
      <c r="F18" s="649"/>
      <c r="G18" s="649"/>
      <c r="H18" s="649"/>
      <c r="I18" s="651"/>
    </row>
    <row r="19" spans="1:9" ht="51.75" customHeight="1">
      <c r="A19" s="713" t="s">
        <v>286</v>
      </c>
      <c r="B19" s="118">
        <v>5240</v>
      </c>
      <c r="C19" s="119" t="s">
        <v>334</v>
      </c>
      <c r="D19" s="465">
        <f aca="true" t="shared" si="0" ref="D19:H20">D22+D24</f>
        <v>171528231</v>
      </c>
      <c r="E19" s="465">
        <f t="shared" si="0"/>
        <v>64325200</v>
      </c>
      <c r="F19" s="465">
        <f t="shared" si="0"/>
        <v>-755730</v>
      </c>
      <c r="G19" s="465">
        <f t="shared" si="0"/>
        <v>-600508</v>
      </c>
      <c r="H19" s="465">
        <f t="shared" si="0"/>
        <v>-110435516</v>
      </c>
      <c r="I19" s="466">
        <f>D19+E19+F19+G19+H19</f>
        <v>124061677</v>
      </c>
    </row>
    <row r="20" spans="1:9" ht="52.5" customHeight="1">
      <c r="A20" s="703"/>
      <c r="B20" s="121">
        <v>5250</v>
      </c>
      <c r="C20" s="122" t="s">
        <v>265</v>
      </c>
      <c r="D20" s="467">
        <f t="shared" si="0"/>
        <v>139380921</v>
      </c>
      <c r="E20" s="467">
        <f t="shared" si="0"/>
        <v>103037909</v>
      </c>
      <c r="F20" s="467">
        <f t="shared" si="0"/>
        <v>-895460</v>
      </c>
      <c r="G20" s="467">
        <f t="shared" si="0"/>
        <v>-323850</v>
      </c>
      <c r="H20" s="467">
        <f t="shared" si="0"/>
        <v>-69671289</v>
      </c>
      <c r="I20" s="468">
        <f>SUM(D20:H20)</f>
        <v>171528231</v>
      </c>
    </row>
    <row r="21" spans="1:9" ht="15.75" customHeight="1">
      <c r="A21" s="120" t="s">
        <v>287</v>
      </c>
      <c r="B21" s="710"/>
      <c r="C21" s="711"/>
      <c r="D21" s="711"/>
      <c r="E21" s="711"/>
      <c r="F21" s="711"/>
      <c r="G21" s="711"/>
      <c r="H21" s="711"/>
      <c r="I21" s="712"/>
    </row>
    <row r="22" spans="1:9" ht="21" customHeight="1">
      <c r="A22" s="705" t="s">
        <v>288</v>
      </c>
      <c r="B22" s="121">
        <v>5241</v>
      </c>
      <c r="C22" s="122" t="s">
        <v>334</v>
      </c>
      <c r="D22" s="469">
        <v>142198241</v>
      </c>
      <c r="E22" s="469">
        <v>54660612</v>
      </c>
      <c r="F22" s="469">
        <v>-755730</v>
      </c>
      <c r="G22" s="469">
        <v>-600508</v>
      </c>
      <c r="H22" s="469">
        <f>755730-98830135</f>
        <v>-98074405</v>
      </c>
      <c r="I22" s="468">
        <f>SUM(D22:H22)</f>
        <v>97428210</v>
      </c>
    </row>
    <row r="23" spans="1:9" ht="21" customHeight="1">
      <c r="A23" s="705"/>
      <c r="B23" s="121">
        <v>5251</v>
      </c>
      <c r="C23" s="122" t="s">
        <v>265</v>
      </c>
      <c r="D23" s="469">
        <v>118035906</v>
      </c>
      <c r="E23" s="469">
        <v>81749493</v>
      </c>
      <c r="F23" s="469">
        <v>-895460</v>
      </c>
      <c r="G23" s="469">
        <v>-323850</v>
      </c>
      <c r="H23" s="469">
        <v>-56367848</v>
      </c>
      <c r="I23" s="468">
        <f>SUM(D23:H23)</f>
        <v>142198241</v>
      </c>
    </row>
    <row r="24" spans="1:9" ht="21" customHeight="1">
      <c r="A24" s="705" t="s">
        <v>289</v>
      </c>
      <c r="B24" s="121">
        <v>5242</v>
      </c>
      <c r="C24" s="122" t="s">
        <v>334</v>
      </c>
      <c r="D24" s="469">
        <v>29329990</v>
      </c>
      <c r="E24" s="469">
        <v>9664588</v>
      </c>
      <c r="F24" s="469">
        <v>0</v>
      </c>
      <c r="G24" s="469"/>
      <c r="H24" s="469">
        <v>-12361111</v>
      </c>
      <c r="I24" s="468">
        <f>SUM(D24:H24)</f>
        <v>26633467</v>
      </c>
    </row>
    <row r="25" spans="1:9" ht="21" customHeight="1">
      <c r="A25" s="707"/>
      <c r="B25" s="124">
        <v>5252</v>
      </c>
      <c r="C25" s="125" t="s">
        <v>265</v>
      </c>
      <c r="D25" s="470">
        <v>21345015</v>
      </c>
      <c r="E25" s="470">
        <v>21288416</v>
      </c>
      <c r="F25" s="470">
        <v>0</v>
      </c>
      <c r="G25" s="470"/>
      <c r="H25" s="470">
        <v>-13303441</v>
      </c>
      <c r="I25" s="471">
        <f>SUM(D25:H25)</f>
        <v>29329990</v>
      </c>
    </row>
    <row r="26" ht="34.5" customHeight="1"/>
    <row r="27" spans="1:9" ht="40.5" customHeight="1">
      <c r="A27" s="663" t="s">
        <v>290</v>
      </c>
      <c r="B27" s="663"/>
      <c r="C27" s="663"/>
      <c r="D27" s="663"/>
      <c r="E27" s="663"/>
      <c r="F27" s="663"/>
      <c r="G27" s="663"/>
      <c r="H27" s="663"/>
      <c r="I27" s="663"/>
    </row>
    <row r="29" spans="1:9" ht="36.75" customHeight="1">
      <c r="A29" s="709" t="s">
        <v>291</v>
      </c>
      <c r="B29" s="695"/>
      <c r="C29" s="695"/>
      <c r="D29" s="126" t="s">
        <v>1</v>
      </c>
      <c r="E29" s="695" t="s">
        <v>334</v>
      </c>
      <c r="F29" s="695"/>
      <c r="G29" s="695" t="s">
        <v>265</v>
      </c>
      <c r="H29" s="695"/>
      <c r="I29" s="696"/>
    </row>
    <row r="30" spans="1:9" ht="58.5" customHeight="1">
      <c r="A30" s="615" t="s">
        <v>292</v>
      </c>
      <c r="B30" s="708"/>
      <c r="C30" s="708"/>
      <c r="D30" s="128">
        <v>5260</v>
      </c>
      <c r="E30" s="697">
        <f>SUM(E32:F36)</f>
        <v>8280</v>
      </c>
      <c r="F30" s="697"/>
      <c r="G30" s="699">
        <f>SUM(G32:I36)</f>
        <v>0</v>
      </c>
      <c r="H30" s="700"/>
      <c r="I30" s="701"/>
    </row>
    <row r="31" spans="1:9" ht="18" customHeight="1">
      <c r="A31" s="703" t="s">
        <v>266</v>
      </c>
      <c r="B31" s="704"/>
      <c r="C31" s="704"/>
      <c r="D31" s="121"/>
      <c r="E31" s="698"/>
      <c r="F31" s="698"/>
      <c r="G31" s="698"/>
      <c r="H31" s="698"/>
      <c r="I31" s="702"/>
    </row>
    <row r="32" spans="1:9" ht="21" customHeight="1">
      <c r="A32" s="705" t="s">
        <v>267</v>
      </c>
      <c r="B32" s="706"/>
      <c r="C32" s="706"/>
      <c r="D32" s="121">
        <v>5261</v>
      </c>
      <c r="E32" s="698">
        <v>0</v>
      </c>
      <c r="F32" s="698"/>
      <c r="G32" s="698"/>
      <c r="H32" s="698"/>
      <c r="I32" s="702"/>
    </row>
    <row r="33" spans="1:9" ht="21" customHeight="1">
      <c r="A33" s="705" t="s">
        <v>268</v>
      </c>
      <c r="B33" s="706"/>
      <c r="C33" s="706"/>
      <c r="D33" s="121">
        <v>5262</v>
      </c>
      <c r="E33" s="698">
        <v>0</v>
      </c>
      <c r="F33" s="698"/>
      <c r="G33" s="698"/>
      <c r="H33" s="698"/>
      <c r="I33" s="702"/>
    </row>
    <row r="34" spans="1:9" ht="21" customHeight="1">
      <c r="A34" s="705" t="s">
        <v>269</v>
      </c>
      <c r="B34" s="706"/>
      <c r="C34" s="706"/>
      <c r="D34" s="121">
        <v>5263</v>
      </c>
      <c r="E34" s="698">
        <v>0</v>
      </c>
      <c r="F34" s="698"/>
      <c r="G34" s="698"/>
      <c r="H34" s="698"/>
      <c r="I34" s="702"/>
    </row>
    <row r="35" spans="1:9" ht="21" customHeight="1">
      <c r="A35" s="705" t="s">
        <v>293</v>
      </c>
      <c r="B35" s="706"/>
      <c r="C35" s="706"/>
      <c r="D35" s="121">
        <v>5264</v>
      </c>
      <c r="E35" s="698">
        <v>0</v>
      </c>
      <c r="F35" s="698"/>
      <c r="G35" s="698"/>
      <c r="H35" s="698"/>
      <c r="I35" s="702"/>
    </row>
    <row r="36" spans="1:9" ht="21" customHeight="1">
      <c r="A36" s="705" t="s">
        <v>271</v>
      </c>
      <c r="B36" s="706"/>
      <c r="C36" s="706"/>
      <c r="D36" s="121">
        <v>5265</v>
      </c>
      <c r="E36" s="698">
        <v>8280</v>
      </c>
      <c r="F36" s="698"/>
      <c r="G36" s="698"/>
      <c r="H36" s="698"/>
      <c r="I36" s="702"/>
    </row>
    <row r="37" spans="1:9" ht="58.5" customHeight="1">
      <c r="A37" s="703" t="s">
        <v>294</v>
      </c>
      <c r="B37" s="704"/>
      <c r="C37" s="704"/>
      <c r="D37" s="121">
        <v>5270</v>
      </c>
      <c r="E37" s="698">
        <f>SUM(E39:F43)</f>
        <v>0</v>
      </c>
      <c r="F37" s="698"/>
      <c r="G37" s="698">
        <f>SUM(G39:I43)</f>
        <v>-4086</v>
      </c>
      <c r="H37" s="698"/>
      <c r="I37" s="702"/>
    </row>
    <row r="38" spans="1:9" ht="18" customHeight="1">
      <c r="A38" s="703" t="s">
        <v>266</v>
      </c>
      <c r="B38" s="704"/>
      <c r="C38" s="704"/>
      <c r="D38" s="121"/>
      <c r="E38" s="698"/>
      <c r="F38" s="698"/>
      <c r="G38" s="698"/>
      <c r="H38" s="698"/>
      <c r="I38" s="702"/>
    </row>
    <row r="39" spans="1:9" ht="21" customHeight="1">
      <c r="A39" s="705" t="s">
        <v>267</v>
      </c>
      <c r="B39" s="706"/>
      <c r="C39" s="706"/>
      <c r="D39" s="121">
        <v>5271</v>
      </c>
      <c r="E39" s="698">
        <v>0</v>
      </c>
      <c r="F39" s="698"/>
      <c r="G39" s="698"/>
      <c r="H39" s="698"/>
      <c r="I39" s="702"/>
    </row>
    <row r="40" spans="1:9" ht="21" customHeight="1">
      <c r="A40" s="705" t="s">
        <v>268</v>
      </c>
      <c r="B40" s="706"/>
      <c r="C40" s="706"/>
      <c r="D40" s="121">
        <v>5272</v>
      </c>
      <c r="E40" s="698">
        <v>0</v>
      </c>
      <c r="F40" s="698"/>
      <c r="G40" s="698"/>
      <c r="H40" s="698"/>
      <c r="I40" s="702"/>
    </row>
    <row r="41" spans="1:9" ht="21" customHeight="1">
      <c r="A41" s="705" t="s">
        <v>269</v>
      </c>
      <c r="B41" s="706"/>
      <c r="C41" s="706"/>
      <c r="D41" s="121">
        <v>5273</v>
      </c>
      <c r="E41" s="716">
        <v>0</v>
      </c>
      <c r="F41" s="717"/>
      <c r="G41" s="716"/>
      <c r="H41" s="720"/>
      <c r="I41" s="721"/>
    </row>
    <row r="42" spans="1:9" ht="21" customHeight="1">
      <c r="A42" s="705" t="s">
        <v>293</v>
      </c>
      <c r="B42" s="706"/>
      <c r="C42" s="706"/>
      <c r="D42" s="121">
        <v>5274</v>
      </c>
      <c r="E42" s="716">
        <v>0</v>
      </c>
      <c r="F42" s="717"/>
      <c r="G42" s="716"/>
      <c r="H42" s="720"/>
      <c r="I42" s="721"/>
    </row>
    <row r="43" spans="1:9" ht="21" customHeight="1">
      <c r="A43" s="707" t="s">
        <v>271</v>
      </c>
      <c r="B43" s="715"/>
      <c r="C43" s="715"/>
      <c r="D43" s="124">
        <v>5275</v>
      </c>
      <c r="E43" s="718">
        <v>0</v>
      </c>
      <c r="F43" s="719"/>
      <c r="G43" s="718">
        <v>-4086</v>
      </c>
      <c r="H43" s="722"/>
      <c r="I43" s="723"/>
    </row>
  </sheetData>
  <sheetProtection/>
  <mergeCells count="61">
    <mergeCell ref="G41:I41"/>
    <mergeCell ref="G42:I42"/>
    <mergeCell ref="G43:I43"/>
    <mergeCell ref="G39:I39"/>
    <mergeCell ref="G34:I34"/>
    <mergeCell ref="G35:I35"/>
    <mergeCell ref="G36:I36"/>
    <mergeCell ref="G37:I37"/>
    <mergeCell ref="G38:I38"/>
    <mergeCell ref="A41:C41"/>
    <mergeCell ref="A43:C43"/>
    <mergeCell ref="E41:F41"/>
    <mergeCell ref="E42:F42"/>
    <mergeCell ref="E43:F43"/>
    <mergeCell ref="A42:C42"/>
    <mergeCell ref="A29:C29"/>
    <mergeCell ref="A14:I14"/>
    <mergeCell ref="A27:I27"/>
    <mergeCell ref="E16:H16"/>
    <mergeCell ref="H17:H18"/>
    <mergeCell ref="B21:I21"/>
    <mergeCell ref="C16:C18"/>
    <mergeCell ref="D16:D18"/>
    <mergeCell ref="A19:A20"/>
    <mergeCell ref="I16:I18"/>
    <mergeCell ref="A35:C35"/>
    <mergeCell ref="A36:C36"/>
    <mergeCell ref="A40:C40"/>
    <mergeCell ref="A33:C33"/>
    <mergeCell ref="E17:E18"/>
    <mergeCell ref="A30:C30"/>
    <mergeCell ref="A31:C31"/>
    <mergeCell ref="E40:F40"/>
    <mergeCell ref="E29:F29"/>
    <mergeCell ref="A32:C32"/>
    <mergeCell ref="F17:F18"/>
    <mergeCell ref="G17:G18"/>
    <mergeCell ref="A16:A18"/>
    <mergeCell ref="A24:A25"/>
    <mergeCell ref="B16:B18"/>
    <mergeCell ref="A22:A23"/>
    <mergeCell ref="G31:I31"/>
    <mergeCell ref="A37:C37"/>
    <mergeCell ref="A38:C38"/>
    <mergeCell ref="A39:C39"/>
    <mergeCell ref="G40:I40"/>
    <mergeCell ref="E39:F39"/>
    <mergeCell ref="G32:I32"/>
    <mergeCell ref="G33:I33"/>
    <mergeCell ref="E38:F38"/>
    <mergeCell ref="A34:C34"/>
    <mergeCell ref="G29:I29"/>
    <mergeCell ref="E30:F30"/>
    <mergeCell ref="E31:F31"/>
    <mergeCell ref="E32:F32"/>
    <mergeCell ref="E33:F33"/>
    <mergeCell ref="E37:F37"/>
    <mergeCell ref="E36:F36"/>
    <mergeCell ref="E34:F34"/>
    <mergeCell ref="E35:F35"/>
    <mergeCell ref="G30:I30"/>
  </mergeCells>
  <printOptions/>
  <pageMargins left="0.61" right="0.2362204724409449" top="0.62" bottom="0.31496062992125984" header="0.2755905511811024" footer="0.31496062992125984"/>
  <pageSetup fitToHeight="1" fitToWidth="1"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29"/>
  <sheetViews>
    <sheetView zoomScale="75" zoomScaleNormal="75" zoomScalePageLayoutView="0" workbookViewId="0" topLeftCell="A1">
      <selection activeCell="D22" sqref="D22:E22"/>
    </sheetView>
  </sheetViews>
  <sheetFormatPr defaultColWidth="9.00390625" defaultRowHeight="12.75"/>
  <cols>
    <col min="1" max="1" width="27.125" style="86" customWidth="1"/>
    <col min="2" max="2" width="16.875" style="86" customWidth="1"/>
    <col min="3" max="3" width="8.75390625" style="86" customWidth="1"/>
    <col min="4" max="4" width="17.125" style="86" customWidth="1"/>
    <col min="5" max="5" width="16.125" style="86" customWidth="1"/>
    <col min="6" max="6" width="17.25390625" style="86" customWidth="1"/>
    <col min="7" max="7" width="16.625" style="86" customWidth="1"/>
    <col min="8" max="8" width="17.25390625" style="86" customWidth="1"/>
    <col min="9" max="9" width="15.125" style="86" customWidth="1"/>
    <col min="10" max="16384" width="9.125" style="86" customWidth="1"/>
  </cols>
  <sheetData>
    <row r="2" spans="2:6" s="87" customFormat="1" ht="24" customHeight="1" hidden="1">
      <c r="B2" s="88"/>
      <c r="D2" s="89"/>
      <c r="E2" s="90"/>
      <c r="F2" s="92" t="s">
        <v>17</v>
      </c>
    </row>
    <row r="3" spans="2:6" s="87" customFormat="1" ht="24" customHeight="1" hidden="1">
      <c r="B3" s="88"/>
      <c r="E3" s="93" t="s">
        <v>273</v>
      </c>
      <c r="F3" s="94" t="s">
        <v>18</v>
      </c>
    </row>
    <row r="4" spans="2:6" s="87" customFormat="1" ht="24" customHeight="1" hidden="1">
      <c r="B4" s="95"/>
      <c r="E4" s="93" t="s">
        <v>274</v>
      </c>
      <c r="F4" s="94"/>
    </row>
    <row r="5" spans="1:6" s="87" customFormat="1" ht="24" customHeight="1" hidden="1">
      <c r="A5" s="96" t="s">
        <v>19</v>
      </c>
      <c r="C5" s="96"/>
      <c r="D5" s="96"/>
      <c r="E5" s="93" t="s">
        <v>275</v>
      </c>
      <c r="F5" s="94"/>
    </row>
    <row r="6" spans="1:6" s="87" customFormat="1" ht="24" customHeight="1" hidden="1">
      <c r="A6" s="97" t="s">
        <v>20</v>
      </c>
      <c r="D6" s="98"/>
      <c r="E6" s="93" t="s">
        <v>276</v>
      </c>
      <c r="F6" s="94"/>
    </row>
    <row r="7" spans="1:6" s="87" customFormat="1" ht="24" customHeight="1" hidden="1">
      <c r="A7" s="96" t="s">
        <v>21</v>
      </c>
      <c r="C7" s="96"/>
      <c r="D7" s="96"/>
      <c r="E7" s="93" t="s">
        <v>277</v>
      </c>
      <c r="F7" s="94"/>
    </row>
    <row r="8" spans="1:6" s="87" customFormat="1" ht="24" customHeight="1" hidden="1">
      <c r="A8" s="96" t="s">
        <v>22</v>
      </c>
      <c r="D8" s="98"/>
      <c r="E8" s="93"/>
      <c r="F8" s="94"/>
    </row>
    <row r="9" spans="1:6" s="87" customFormat="1" ht="24" customHeight="1" hidden="1">
      <c r="A9" s="99"/>
      <c r="C9" s="99"/>
      <c r="E9" s="93" t="s">
        <v>278</v>
      </c>
      <c r="F9" s="94"/>
    </row>
    <row r="10" spans="1:6" s="87" customFormat="1" ht="24" customHeight="1" hidden="1">
      <c r="A10" s="97" t="s">
        <v>23</v>
      </c>
      <c r="D10" s="98"/>
      <c r="E10" s="93" t="s">
        <v>279</v>
      </c>
      <c r="F10" s="100">
        <v>384</v>
      </c>
    </row>
    <row r="11" spans="1:6" s="87" customFormat="1" ht="24" customHeight="1" hidden="1">
      <c r="A11" s="97" t="s">
        <v>24</v>
      </c>
      <c r="C11" s="101"/>
      <c r="D11" s="90"/>
      <c r="E11" s="102"/>
      <c r="F11" s="103"/>
    </row>
    <row r="12" ht="15.75" hidden="1"/>
    <row r="13" ht="15.75">
      <c r="I13" s="86" t="s">
        <v>528</v>
      </c>
    </row>
    <row r="14" spans="1:9" ht="19.5" customHeight="1">
      <c r="A14" s="663" t="s">
        <v>529</v>
      </c>
      <c r="B14" s="663"/>
      <c r="C14" s="663"/>
      <c r="D14" s="663"/>
      <c r="E14" s="663"/>
      <c r="F14" s="663"/>
      <c r="G14" s="663"/>
      <c r="H14" s="663"/>
      <c r="I14" s="663"/>
    </row>
    <row r="16" spans="1:9" ht="42" customHeight="1">
      <c r="A16" s="727" t="s">
        <v>291</v>
      </c>
      <c r="B16" s="725"/>
      <c r="C16" s="337" t="s">
        <v>1</v>
      </c>
      <c r="D16" s="725" t="s">
        <v>661</v>
      </c>
      <c r="E16" s="725"/>
      <c r="F16" s="725" t="s">
        <v>530</v>
      </c>
      <c r="G16" s="725"/>
      <c r="H16" s="725" t="s">
        <v>531</v>
      </c>
      <c r="I16" s="726"/>
    </row>
    <row r="17" spans="1:9" ht="62.25" customHeight="1">
      <c r="A17" s="691" t="s">
        <v>532</v>
      </c>
      <c r="B17" s="728"/>
      <c r="C17" s="110">
        <v>5280</v>
      </c>
      <c r="D17" s="738">
        <v>1714427</v>
      </c>
      <c r="E17" s="739"/>
      <c r="F17" s="738">
        <v>1861819</v>
      </c>
      <c r="G17" s="739"/>
      <c r="H17" s="738">
        <v>2100264</v>
      </c>
      <c r="I17" s="740"/>
    </row>
    <row r="18" spans="1:9" ht="60" customHeight="1">
      <c r="A18" s="679" t="s">
        <v>533</v>
      </c>
      <c r="B18" s="737"/>
      <c r="C18" s="110">
        <v>5281</v>
      </c>
      <c r="D18" s="729">
        <v>0</v>
      </c>
      <c r="E18" s="730"/>
      <c r="F18" s="729">
        <v>0</v>
      </c>
      <c r="G18" s="730"/>
      <c r="H18" s="729">
        <v>0</v>
      </c>
      <c r="I18" s="733"/>
    </row>
    <row r="19" spans="1:9" ht="57" customHeight="1">
      <c r="A19" s="679" t="s">
        <v>534</v>
      </c>
      <c r="B19" s="737"/>
      <c r="C19" s="110">
        <v>5282</v>
      </c>
      <c r="D19" s="729">
        <v>0</v>
      </c>
      <c r="E19" s="730"/>
      <c r="F19" s="729">
        <v>0</v>
      </c>
      <c r="G19" s="730"/>
      <c r="H19" s="729">
        <v>0</v>
      </c>
      <c r="I19" s="733"/>
    </row>
    <row r="20" spans="1:9" ht="55.5" customHeight="1">
      <c r="A20" s="679" t="s">
        <v>535</v>
      </c>
      <c r="B20" s="737"/>
      <c r="C20" s="110">
        <v>5283</v>
      </c>
      <c r="D20" s="729">
        <v>645003906</v>
      </c>
      <c r="E20" s="730"/>
      <c r="F20" s="729">
        <v>479650002</v>
      </c>
      <c r="G20" s="730"/>
      <c r="H20" s="729">
        <v>436676216</v>
      </c>
      <c r="I20" s="733"/>
    </row>
    <row r="21" spans="1:9" ht="99" customHeight="1">
      <c r="A21" s="679" t="s">
        <v>536</v>
      </c>
      <c r="B21" s="737"/>
      <c r="C21" s="110">
        <v>5284</v>
      </c>
      <c r="D21" s="729">
        <v>0</v>
      </c>
      <c r="E21" s="730"/>
      <c r="F21" s="729"/>
      <c r="G21" s="730"/>
      <c r="H21" s="729"/>
      <c r="I21" s="733"/>
    </row>
    <row r="22" spans="1:9" ht="42.75" customHeight="1">
      <c r="A22" s="679" t="s">
        <v>537</v>
      </c>
      <c r="B22" s="737"/>
      <c r="C22" s="110">
        <v>5285</v>
      </c>
      <c r="D22" s="741">
        <v>1284317</v>
      </c>
      <c r="E22" s="742"/>
      <c r="F22" s="729">
        <v>1115183</v>
      </c>
      <c r="G22" s="730"/>
      <c r="H22" s="729">
        <v>498446</v>
      </c>
      <c r="I22" s="733"/>
    </row>
    <row r="23" spans="1:9" ht="41.25" customHeight="1">
      <c r="A23" s="679" t="s">
        <v>538</v>
      </c>
      <c r="B23" s="737"/>
      <c r="C23" s="110">
        <v>5286</v>
      </c>
      <c r="D23" s="729"/>
      <c r="E23" s="730"/>
      <c r="F23" s="729"/>
      <c r="G23" s="730"/>
      <c r="H23" s="729"/>
      <c r="I23" s="733"/>
    </row>
    <row r="24" spans="1:9" ht="18" customHeight="1">
      <c r="A24" s="679" t="s">
        <v>539</v>
      </c>
      <c r="B24" s="731"/>
      <c r="C24" s="110"/>
      <c r="D24" s="476"/>
      <c r="E24" s="476"/>
      <c r="F24" s="476"/>
      <c r="G24" s="476"/>
      <c r="H24" s="476"/>
      <c r="I24" s="475"/>
    </row>
    <row r="25" spans="1:9" ht="34.5" customHeight="1">
      <c r="A25" s="678" t="s">
        <v>540</v>
      </c>
      <c r="B25" s="732"/>
      <c r="C25" s="338">
        <v>5287</v>
      </c>
      <c r="D25" s="734">
        <v>0</v>
      </c>
      <c r="E25" s="736"/>
      <c r="F25" s="734">
        <v>0</v>
      </c>
      <c r="G25" s="736"/>
      <c r="H25" s="734">
        <v>0</v>
      </c>
      <c r="I25" s="735"/>
    </row>
    <row r="26" spans="1:5" s="39" customFormat="1" ht="23.25" customHeight="1">
      <c r="A26" s="40"/>
      <c r="B26" s="323"/>
      <c r="C26" s="600"/>
      <c r="D26" s="600"/>
      <c r="E26" s="600"/>
    </row>
    <row r="27" spans="1:6" s="42" customFormat="1" ht="42.75" customHeight="1">
      <c r="A27" s="724"/>
      <c r="B27" s="724"/>
      <c r="C27" s="601"/>
      <c r="D27" s="601"/>
      <c r="E27" s="601"/>
      <c r="F27" s="601"/>
    </row>
    <row r="28" spans="1:6" s="1" customFormat="1" ht="19.5" customHeight="1">
      <c r="A28" s="43"/>
      <c r="B28" s="2"/>
      <c r="C28" s="583"/>
      <c r="D28" s="583"/>
      <c r="E28" s="583"/>
      <c r="F28" s="583"/>
    </row>
    <row r="29" spans="1:4" s="50" customFormat="1" ht="20.25" customHeight="1">
      <c r="A29" s="80"/>
      <c r="B29" s="57"/>
      <c r="D29" s="58"/>
    </row>
  </sheetData>
  <sheetProtection/>
  <mergeCells count="42">
    <mergeCell ref="A14:I14"/>
    <mergeCell ref="A21:B21"/>
    <mergeCell ref="A22:B22"/>
    <mergeCell ref="A23:B23"/>
    <mergeCell ref="A18:B18"/>
    <mergeCell ref="A19:B19"/>
    <mergeCell ref="D21:E21"/>
    <mergeCell ref="D22:E22"/>
    <mergeCell ref="D16:E16"/>
    <mergeCell ref="F16:G16"/>
    <mergeCell ref="D23:E23"/>
    <mergeCell ref="D25:E25"/>
    <mergeCell ref="H17:I17"/>
    <mergeCell ref="H18:I18"/>
    <mergeCell ref="H19:I19"/>
    <mergeCell ref="H20:I20"/>
    <mergeCell ref="A20:B20"/>
    <mergeCell ref="D17:E17"/>
    <mergeCell ref="F17:G17"/>
    <mergeCell ref="F18:G18"/>
    <mergeCell ref="D18:E18"/>
    <mergeCell ref="D19:E19"/>
    <mergeCell ref="A24:B24"/>
    <mergeCell ref="A25:B25"/>
    <mergeCell ref="H23:I23"/>
    <mergeCell ref="H25:I25"/>
    <mergeCell ref="H21:I21"/>
    <mergeCell ref="H22:I22"/>
    <mergeCell ref="F21:G21"/>
    <mergeCell ref="F22:G22"/>
    <mergeCell ref="F23:G23"/>
    <mergeCell ref="F25:G25"/>
    <mergeCell ref="C26:E26"/>
    <mergeCell ref="C27:F27"/>
    <mergeCell ref="C28:F28"/>
    <mergeCell ref="A27:B27"/>
    <mergeCell ref="H16:I16"/>
    <mergeCell ref="A16:B16"/>
    <mergeCell ref="A17:B17"/>
    <mergeCell ref="D20:E20"/>
    <mergeCell ref="F19:G19"/>
    <mergeCell ref="F20:G20"/>
  </mergeCells>
  <printOptions/>
  <pageMargins left="0.68" right="0.24" top="0.59" bottom="0.42" header="0.4" footer="0.5"/>
  <pageSetup fitToHeight="0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="75" zoomScaleNormal="75" zoomScalePageLayoutView="0" workbookViewId="0" topLeftCell="A1">
      <selection activeCell="E19" sqref="E19:E20"/>
    </sheetView>
  </sheetViews>
  <sheetFormatPr defaultColWidth="9.00390625" defaultRowHeight="12.75"/>
  <cols>
    <col min="1" max="1" width="52.00390625" style="86" customWidth="1"/>
    <col min="2" max="2" width="9.25390625" style="105" customWidth="1"/>
    <col min="3" max="3" width="11.75390625" style="86" customWidth="1"/>
    <col min="4" max="4" width="18.375" style="86" customWidth="1"/>
    <col min="5" max="5" width="15.75390625" style="86" customWidth="1"/>
    <col min="6" max="6" width="17.25390625" style="86" customWidth="1"/>
    <col min="7" max="7" width="18.875" style="86" customWidth="1"/>
    <col min="8" max="8" width="17.25390625" style="86" customWidth="1"/>
    <col min="9" max="9" width="21.25390625" style="86" customWidth="1"/>
    <col min="10" max="10" width="16.75390625" style="86" customWidth="1"/>
    <col min="11" max="11" width="18.875" style="86" customWidth="1"/>
    <col min="12" max="12" width="15.75390625" style="86" customWidth="1"/>
    <col min="13" max="16384" width="9.125" style="86" customWidth="1"/>
  </cols>
  <sheetData>
    <row r="1" spans="2:6" s="87" customFormat="1" ht="24" customHeight="1">
      <c r="B1" s="130"/>
      <c r="C1" s="101"/>
      <c r="D1" s="131"/>
      <c r="E1" s="98"/>
      <c r="F1" s="103"/>
    </row>
    <row r="2" spans="2:6" s="87" customFormat="1" ht="24" customHeight="1" hidden="1">
      <c r="B2" s="88"/>
      <c r="D2" s="89"/>
      <c r="E2" s="90"/>
      <c r="F2" s="92" t="s">
        <v>17</v>
      </c>
    </row>
    <row r="3" spans="2:6" s="87" customFormat="1" ht="24" customHeight="1" hidden="1">
      <c r="B3" s="88"/>
      <c r="E3" s="93" t="s">
        <v>273</v>
      </c>
      <c r="F3" s="94" t="s">
        <v>18</v>
      </c>
    </row>
    <row r="4" spans="2:6" s="87" customFormat="1" ht="24" customHeight="1" hidden="1">
      <c r="B4" s="95"/>
      <c r="E4" s="93" t="s">
        <v>274</v>
      </c>
      <c r="F4" s="94"/>
    </row>
    <row r="5" spans="1:6" s="87" customFormat="1" ht="24" customHeight="1" hidden="1">
      <c r="A5" s="96" t="s">
        <v>19</v>
      </c>
      <c r="C5" s="96"/>
      <c r="D5" s="96"/>
      <c r="E5" s="93" t="s">
        <v>275</v>
      </c>
      <c r="F5" s="94"/>
    </row>
    <row r="6" spans="1:6" s="87" customFormat="1" ht="24" customHeight="1" hidden="1">
      <c r="A6" s="97" t="s">
        <v>20</v>
      </c>
      <c r="D6" s="98"/>
      <c r="E6" s="93" t="s">
        <v>276</v>
      </c>
      <c r="F6" s="94"/>
    </row>
    <row r="7" spans="1:6" s="87" customFormat="1" ht="24" customHeight="1" hidden="1">
      <c r="A7" s="96" t="s">
        <v>21</v>
      </c>
      <c r="C7" s="96"/>
      <c r="D7" s="96"/>
      <c r="E7" s="93" t="s">
        <v>277</v>
      </c>
      <c r="F7" s="94"/>
    </row>
    <row r="8" spans="1:6" s="87" customFormat="1" ht="24" customHeight="1" hidden="1">
      <c r="A8" s="96" t="s">
        <v>22</v>
      </c>
      <c r="D8" s="98"/>
      <c r="E8" s="93"/>
      <c r="F8" s="94"/>
    </row>
    <row r="9" spans="1:6" s="87" customFormat="1" ht="24" customHeight="1" hidden="1">
      <c r="A9" s="99"/>
      <c r="C9" s="99"/>
      <c r="E9" s="93" t="s">
        <v>278</v>
      </c>
      <c r="F9" s="94"/>
    </row>
    <row r="10" spans="1:6" s="87" customFormat="1" ht="24" customHeight="1" hidden="1">
      <c r="A10" s="97" t="s">
        <v>23</v>
      </c>
      <c r="D10" s="98"/>
      <c r="E10" s="93" t="s">
        <v>279</v>
      </c>
      <c r="F10" s="100">
        <v>384</v>
      </c>
    </row>
    <row r="11" spans="1:6" s="87" customFormat="1" ht="24" customHeight="1" hidden="1">
      <c r="A11" s="97" t="s">
        <v>24</v>
      </c>
      <c r="C11" s="101"/>
      <c r="D11" s="90"/>
      <c r="E11" s="102"/>
      <c r="F11" s="103"/>
    </row>
    <row r="12" spans="2:6" s="87" customFormat="1" ht="24" customHeight="1" hidden="1">
      <c r="B12" s="99"/>
      <c r="C12" s="99"/>
      <c r="D12" s="99"/>
      <c r="E12" s="99"/>
      <c r="F12" s="104"/>
    </row>
    <row r="13" spans="12:15" ht="24" customHeight="1">
      <c r="L13" s="105" t="s">
        <v>295</v>
      </c>
      <c r="O13" s="105"/>
    </row>
    <row r="14" spans="1:12" ht="19.5" customHeight="1">
      <c r="A14" s="663" t="s">
        <v>296</v>
      </c>
      <c r="B14" s="663"/>
      <c r="C14" s="663"/>
      <c r="D14" s="663"/>
      <c r="E14" s="663"/>
      <c r="F14" s="663"/>
      <c r="G14" s="663"/>
      <c r="H14" s="663"/>
      <c r="I14" s="663"/>
      <c r="J14" s="663"/>
      <c r="K14" s="663"/>
      <c r="L14" s="663"/>
    </row>
    <row r="15" ht="9.75" customHeight="1"/>
    <row r="16" spans="1:12" ht="19.5" customHeight="1">
      <c r="A16" s="663" t="s">
        <v>297</v>
      </c>
      <c r="B16" s="663"/>
      <c r="C16" s="663"/>
      <c r="D16" s="663"/>
      <c r="E16" s="663"/>
      <c r="F16" s="663"/>
      <c r="G16" s="663"/>
      <c r="H16" s="663"/>
      <c r="I16" s="663"/>
      <c r="J16" s="663"/>
      <c r="K16" s="663"/>
      <c r="L16" s="663"/>
    </row>
    <row r="17" ht="9" customHeight="1"/>
    <row r="18" spans="1:12" ht="15.75" customHeight="1">
      <c r="A18" s="652" t="s">
        <v>0</v>
      </c>
      <c r="B18" s="646" t="s">
        <v>1</v>
      </c>
      <c r="C18" s="646" t="s">
        <v>252</v>
      </c>
      <c r="D18" s="646" t="s">
        <v>253</v>
      </c>
      <c r="E18" s="646"/>
      <c r="F18" s="646" t="s">
        <v>254</v>
      </c>
      <c r="G18" s="646"/>
      <c r="H18" s="646"/>
      <c r="I18" s="646"/>
      <c r="J18" s="646"/>
      <c r="K18" s="646" t="s">
        <v>255</v>
      </c>
      <c r="L18" s="714"/>
    </row>
    <row r="19" spans="1:12" ht="17.25" customHeight="1">
      <c r="A19" s="653"/>
      <c r="B19" s="648"/>
      <c r="C19" s="648"/>
      <c r="D19" s="648" t="s">
        <v>298</v>
      </c>
      <c r="E19" s="648" t="s">
        <v>299</v>
      </c>
      <c r="F19" s="648" t="s">
        <v>259</v>
      </c>
      <c r="G19" s="648" t="s">
        <v>668</v>
      </c>
      <c r="H19" s="648"/>
      <c r="I19" s="648" t="s">
        <v>669</v>
      </c>
      <c r="J19" s="648" t="s">
        <v>300</v>
      </c>
      <c r="K19" s="648" t="s">
        <v>298</v>
      </c>
      <c r="L19" s="650" t="s">
        <v>299</v>
      </c>
    </row>
    <row r="20" spans="1:12" ht="76.5" customHeight="1">
      <c r="A20" s="654"/>
      <c r="B20" s="649"/>
      <c r="C20" s="649"/>
      <c r="D20" s="649"/>
      <c r="E20" s="649"/>
      <c r="F20" s="649"/>
      <c r="G20" s="117" t="s">
        <v>298</v>
      </c>
      <c r="H20" s="117" t="s">
        <v>299</v>
      </c>
      <c r="I20" s="649"/>
      <c r="J20" s="649"/>
      <c r="K20" s="649"/>
      <c r="L20" s="651"/>
    </row>
    <row r="21" spans="1:12" ht="18" customHeight="1">
      <c r="A21" s="615" t="s">
        <v>301</v>
      </c>
      <c r="B21" s="128">
        <v>5301</v>
      </c>
      <c r="C21" s="127" t="s">
        <v>334</v>
      </c>
      <c r="D21" s="477">
        <f aca="true" t="shared" si="0" ref="D21:L21">D23+D31</f>
        <v>23639</v>
      </c>
      <c r="E21" s="477">
        <f t="shared" si="0"/>
        <v>15848</v>
      </c>
      <c r="F21" s="477">
        <f t="shared" si="0"/>
        <v>0</v>
      </c>
      <c r="G21" s="477">
        <f t="shared" si="0"/>
        <v>-15544</v>
      </c>
      <c r="H21" s="477">
        <f t="shared" si="0"/>
        <v>0</v>
      </c>
      <c r="I21" s="477">
        <f t="shared" si="0"/>
        <v>0</v>
      </c>
      <c r="J21" s="477">
        <f t="shared" si="0"/>
        <v>-878</v>
      </c>
      <c r="K21" s="477">
        <f t="shared" si="0"/>
        <v>8095</v>
      </c>
      <c r="L21" s="466">
        <f t="shared" si="0"/>
        <v>14970</v>
      </c>
    </row>
    <row r="22" spans="1:12" ht="18" customHeight="1">
      <c r="A22" s="703"/>
      <c r="B22" s="121">
        <v>5311</v>
      </c>
      <c r="C22" s="122" t="s">
        <v>265</v>
      </c>
      <c r="D22" s="477">
        <f aca="true" t="shared" si="1" ref="D22:L22">D24+D32</f>
        <v>23142</v>
      </c>
      <c r="E22" s="477">
        <f t="shared" si="1"/>
        <v>16506</v>
      </c>
      <c r="F22" s="477">
        <f t="shared" si="1"/>
        <v>497</v>
      </c>
      <c r="G22" s="477">
        <f t="shared" si="1"/>
        <v>0</v>
      </c>
      <c r="H22" s="477">
        <f t="shared" si="1"/>
        <v>0</v>
      </c>
      <c r="I22" s="477">
        <f t="shared" si="1"/>
        <v>0</v>
      </c>
      <c r="J22" s="477">
        <f t="shared" si="1"/>
        <v>-658</v>
      </c>
      <c r="K22" s="477">
        <f t="shared" si="1"/>
        <v>23639</v>
      </c>
      <c r="L22" s="478">
        <f t="shared" si="1"/>
        <v>15848</v>
      </c>
    </row>
    <row r="23" spans="1:12" ht="16.5" customHeight="1">
      <c r="A23" s="703" t="s">
        <v>302</v>
      </c>
      <c r="B23" s="121">
        <v>5302</v>
      </c>
      <c r="C23" s="122" t="s">
        <v>334</v>
      </c>
      <c r="D23" s="467">
        <f aca="true" t="shared" si="2" ref="D23:L23">D25+D27+D29</f>
        <v>8095</v>
      </c>
      <c r="E23" s="467">
        <f t="shared" si="2"/>
        <v>15848</v>
      </c>
      <c r="F23" s="467">
        <f t="shared" si="2"/>
        <v>0</v>
      </c>
      <c r="G23" s="467">
        <f t="shared" si="2"/>
        <v>0</v>
      </c>
      <c r="H23" s="467">
        <f t="shared" si="2"/>
        <v>0</v>
      </c>
      <c r="I23" s="467">
        <f t="shared" si="2"/>
        <v>0</v>
      </c>
      <c r="J23" s="467">
        <f t="shared" si="2"/>
        <v>-878</v>
      </c>
      <c r="K23" s="467">
        <f t="shared" si="2"/>
        <v>8095</v>
      </c>
      <c r="L23" s="468">
        <f t="shared" si="2"/>
        <v>14970</v>
      </c>
    </row>
    <row r="24" spans="1:12" ht="16.5" customHeight="1">
      <c r="A24" s="703"/>
      <c r="B24" s="121">
        <v>5312</v>
      </c>
      <c r="C24" s="122" t="s">
        <v>265</v>
      </c>
      <c r="D24" s="467">
        <f aca="true" t="shared" si="3" ref="D24:L24">D26+D28+D30</f>
        <v>8095</v>
      </c>
      <c r="E24" s="467">
        <f t="shared" si="3"/>
        <v>16506</v>
      </c>
      <c r="F24" s="467">
        <f t="shared" si="3"/>
        <v>0</v>
      </c>
      <c r="G24" s="467">
        <f t="shared" si="3"/>
        <v>0</v>
      </c>
      <c r="H24" s="467">
        <f t="shared" si="3"/>
        <v>0</v>
      </c>
      <c r="I24" s="467">
        <f t="shared" si="3"/>
        <v>0</v>
      </c>
      <c r="J24" s="467">
        <f t="shared" si="3"/>
        <v>-658</v>
      </c>
      <c r="K24" s="467">
        <f t="shared" si="3"/>
        <v>8095</v>
      </c>
      <c r="L24" s="468">
        <f t="shared" si="3"/>
        <v>15848</v>
      </c>
    </row>
    <row r="25" spans="1:12" ht="16.5" customHeight="1">
      <c r="A25" s="705" t="s">
        <v>4</v>
      </c>
      <c r="B25" s="121">
        <v>53021</v>
      </c>
      <c r="C25" s="122" t="s">
        <v>334</v>
      </c>
      <c r="D25" s="469">
        <v>0</v>
      </c>
      <c r="E25" s="469">
        <v>0</v>
      </c>
      <c r="F25" s="469">
        <v>0</v>
      </c>
      <c r="G25" s="469">
        <v>0</v>
      </c>
      <c r="H25" s="469">
        <v>0</v>
      </c>
      <c r="I25" s="469"/>
      <c r="J25" s="469">
        <v>0</v>
      </c>
      <c r="K25" s="467">
        <f aca="true" t="shared" si="4" ref="K25:K30">D25+F25+G25+I25</f>
        <v>0</v>
      </c>
      <c r="L25" s="468">
        <f aca="true" t="shared" si="5" ref="L25:L30">E25+H25+J25</f>
        <v>0</v>
      </c>
    </row>
    <row r="26" spans="1:12" ht="16.5" customHeight="1">
      <c r="A26" s="705"/>
      <c r="B26" s="121">
        <v>53121</v>
      </c>
      <c r="C26" s="122" t="s">
        <v>265</v>
      </c>
      <c r="D26" s="469"/>
      <c r="E26" s="469"/>
      <c r="F26" s="469"/>
      <c r="G26" s="469"/>
      <c r="H26" s="469"/>
      <c r="I26" s="469"/>
      <c r="J26" s="469"/>
      <c r="K26" s="467">
        <f t="shared" si="4"/>
        <v>0</v>
      </c>
      <c r="L26" s="468">
        <f t="shared" si="5"/>
        <v>0</v>
      </c>
    </row>
    <row r="27" spans="1:12" ht="16.5" customHeight="1">
      <c r="A27" s="705" t="s">
        <v>5</v>
      </c>
      <c r="B27" s="121">
        <v>53022</v>
      </c>
      <c r="C27" s="122" t="s">
        <v>334</v>
      </c>
      <c r="D27" s="469">
        <v>7326</v>
      </c>
      <c r="E27" s="469">
        <v>0</v>
      </c>
      <c r="F27" s="469">
        <v>0</v>
      </c>
      <c r="G27" s="469">
        <v>0</v>
      </c>
      <c r="H27" s="469">
        <v>0</v>
      </c>
      <c r="I27" s="469"/>
      <c r="J27" s="469">
        <v>0</v>
      </c>
      <c r="K27" s="467">
        <f t="shared" si="4"/>
        <v>7326</v>
      </c>
      <c r="L27" s="468">
        <f t="shared" si="5"/>
        <v>0</v>
      </c>
    </row>
    <row r="28" spans="1:12" ht="16.5" customHeight="1">
      <c r="A28" s="705"/>
      <c r="B28" s="121">
        <v>53122</v>
      </c>
      <c r="C28" s="122" t="s">
        <v>265</v>
      </c>
      <c r="D28" s="469">
        <v>7326</v>
      </c>
      <c r="E28" s="469"/>
      <c r="F28" s="469"/>
      <c r="G28" s="469"/>
      <c r="H28" s="469"/>
      <c r="I28" s="469"/>
      <c r="J28" s="469"/>
      <c r="K28" s="467">
        <f t="shared" si="4"/>
        <v>7326</v>
      </c>
      <c r="L28" s="468">
        <f t="shared" si="5"/>
        <v>0</v>
      </c>
    </row>
    <row r="29" spans="1:12" ht="16.5" customHeight="1">
      <c r="A29" s="705" t="s">
        <v>6</v>
      </c>
      <c r="B29" s="121">
        <v>53023</v>
      </c>
      <c r="C29" s="122" t="s">
        <v>334</v>
      </c>
      <c r="D29" s="469">
        <v>769</v>
      </c>
      <c r="E29" s="469">
        <v>15848</v>
      </c>
      <c r="F29" s="469">
        <v>0</v>
      </c>
      <c r="G29" s="469">
        <v>0</v>
      </c>
      <c r="H29" s="469">
        <v>0</v>
      </c>
      <c r="I29" s="469"/>
      <c r="J29" s="469">
        <v>-878</v>
      </c>
      <c r="K29" s="467">
        <f t="shared" si="4"/>
        <v>769</v>
      </c>
      <c r="L29" s="468">
        <f t="shared" si="5"/>
        <v>14970</v>
      </c>
    </row>
    <row r="30" spans="1:12" ht="16.5" customHeight="1">
      <c r="A30" s="705"/>
      <c r="B30" s="121">
        <v>53123</v>
      </c>
      <c r="C30" s="122" t="s">
        <v>265</v>
      </c>
      <c r="D30" s="469">
        <v>769</v>
      </c>
      <c r="E30" s="469">
        <v>16506</v>
      </c>
      <c r="F30" s="469"/>
      <c r="G30" s="469"/>
      <c r="H30" s="469"/>
      <c r="I30" s="469"/>
      <c r="J30" s="469">
        <v>-658</v>
      </c>
      <c r="K30" s="467">
        <f t="shared" si="4"/>
        <v>769</v>
      </c>
      <c r="L30" s="468">
        <f t="shared" si="5"/>
        <v>15848</v>
      </c>
    </row>
    <row r="31" spans="1:12" ht="18" customHeight="1">
      <c r="A31" s="703" t="s">
        <v>303</v>
      </c>
      <c r="B31" s="121">
        <v>5303</v>
      </c>
      <c r="C31" s="122" t="s">
        <v>334</v>
      </c>
      <c r="D31" s="469">
        <f aca="true" t="shared" si="6" ref="D31:L31">D33+D35+D37+D39+D41+D43</f>
        <v>15544</v>
      </c>
      <c r="E31" s="469">
        <f t="shared" si="6"/>
        <v>0</v>
      </c>
      <c r="F31" s="469">
        <f t="shared" si="6"/>
        <v>0</v>
      </c>
      <c r="G31" s="469">
        <f t="shared" si="6"/>
        <v>-15544</v>
      </c>
      <c r="H31" s="469">
        <f t="shared" si="6"/>
        <v>0</v>
      </c>
      <c r="I31" s="469">
        <f t="shared" si="6"/>
        <v>0</v>
      </c>
      <c r="J31" s="469">
        <f t="shared" si="6"/>
        <v>0</v>
      </c>
      <c r="K31" s="467">
        <f t="shared" si="6"/>
        <v>0</v>
      </c>
      <c r="L31" s="468">
        <f t="shared" si="6"/>
        <v>0</v>
      </c>
    </row>
    <row r="32" spans="1:12" ht="18" customHeight="1">
      <c r="A32" s="703"/>
      <c r="B32" s="121">
        <v>5313</v>
      </c>
      <c r="C32" s="122" t="s">
        <v>265</v>
      </c>
      <c r="D32" s="469">
        <f aca="true" t="shared" si="7" ref="D32:L32">D34+D36+D38+D40+D42+D44</f>
        <v>15047</v>
      </c>
      <c r="E32" s="469">
        <f t="shared" si="7"/>
        <v>0</v>
      </c>
      <c r="F32" s="469">
        <f t="shared" si="7"/>
        <v>497</v>
      </c>
      <c r="G32" s="469">
        <f t="shared" si="7"/>
        <v>0</v>
      </c>
      <c r="H32" s="469">
        <f t="shared" si="7"/>
        <v>0</v>
      </c>
      <c r="I32" s="469">
        <f t="shared" si="7"/>
        <v>0</v>
      </c>
      <c r="J32" s="469">
        <f t="shared" si="7"/>
        <v>0</v>
      </c>
      <c r="K32" s="467">
        <f t="shared" si="7"/>
        <v>15544</v>
      </c>
      <c r="L32" s="468">
        <f t="shared" si="7"/>
        <v>0</v>
      </c>
    </row>
    <row r="33" spans="1:12" ht="18" customHeight="1">
      <c r="A33" s="705" t="s">
        <v>670</v>
      </c>
      <c r="B33" s="121">
        <v>53031</v>
      </c>
      <c r="C33" s="122" t="s">
        <v>334</v>
      </c>
      <c r="D33" s="469">
        <v>0</v>
      </c>
      <c r="E33" s="469">
        <v>0</v>
      </c>
      <c r="F33" s="469">
        <v>0</v>
      </c>
      <c r="G33" s="469">
        <v>0</v>
      </c>
      <c r="H33" s="469"/>
      <c r="I33" s="469">
        <v>0</v>
      </c>
      <c r="J33" s="469">
        <v>0</v>
      </c>
      <c r="K33" s="467">
        <f aca="true" t="shared" si="8" ref="K33:K44">D33+F33+G33+I33</f>
        <v>0</v>
      </c>
      <c r="L33" s="468">
        <f aca="true" t="shared" si="9" ref="L33:L44">E33+H33+J33</f>
        <v>0</v>
      </c>
    </row>
    <row r="34" spans="1:12" ht="18" customHeight="1">
      <c r="A34" s="705"/>
      <c r="B34" s="121">
        <v>53131</v>
      </c>
      <c r="C34" s="122" t="s">
        <v>265</v>
      </c>
      <c r="D34" s="469"/>
      <c r="E34" s="469"/>
      <c r="F34" s="469"/>
      <c r="G34" s="469"/>
      <c r="H34" s="469"/>
      <c r="I34" s="469"/>
      <c r="J34" s="469"/>
      <c r="K34" s="467">
        <f t="shared" si="8"/>
        <v>0</v>
      </c>
      <c r="L34" s="468">
        <f t="shared" si="9"/>
        <v>0</v>
      </c>
    </row>
    <row r="35" spans="1:12" ht="16.5" customHeight="1">
      <c r="A35" s="705" t="s">
        <v>304</v>
      </c>
      <c r="B35" s="121">
        <v>53032</v>
      </c>
      <c r="C35" s="122" t="s">
        <v>334</v>
      </c>
      <c r="D35" s="469">
        <v>15544</v>
      </c>
      <c r="E35" s="469">
        <v>0</v>
      </c>
      <c r="F35" s="469">
        <v>0</v>
      </c>
      <c r="G35" s="469">
        <v>-15544</v>
      </c>
      <c r="H35" s="469"/>
      <c r="I35" s="469"/>
      <c r="J35" s="469">
        <v>0</v>
      </c>
      <c r="K35" s="467">
        <f t="shared" si="8"/>
        <v>0</v>
      </c>
      <c r="L35" s="468">
        <f t="shared" si="9"/>
        <v>0</v>
      </c>
    </row>
    <row r="36" spans="1:12" ht="16.5" customHeight="1">
      <c r="A36" s="705"/>
      <c r="B36" s="121">
        <v>53132</v>
      </c>
      <c r="C36" s="122" t="s">
        <v>265</v>
      </c>
      <c r="D36" s="469">
        <v>15047</v>
      </c>
      <c r="E36" s="469"/>
      <c r="F36" s="469">
        <v>497</v>
      </c>
      <c r="G36" s="469"/>
      <c r="H36" s="469"/>
      <c r="I36" s="469"/>
      <c r="J36" s="469"/>
      <c r="K36" s="467">
        <f t="shared" si="8"/>
        <v>15544</v>
      </c>
      <c r="L36" s="468">
        <f t="shared" si="9"/>
        <v>0</v>
      </c>
    </row>
    <row r="37" spans="1:12" ht="16.5" customHeight="1">
      <c r="A37" s="705" t="s">
        <v>305</v>
      </c>
      <c r="B37" s="121">
        <v>53033</v>
      </c>
      <c r="C37" s="122" t="s">
        <v>334</v>
      </c>
      <c r="D37" s="469">
        <v>0</v>
      </c>
      <c r="E37" s="469">
        <v>0</v>
      </c>
      <c r="F37" s="469">
        <v>0</v>
      </c>
      <c r="G37" s="469">
        <v>0</v>
      </c>
      <c r="H37" s="469">
        <v>0</v>
      </c>
      <c r="I37" s="469">
        <v>0</v>
      </c>
      <c r="J37" s="469">
        <v>0</v>
      </c>
      <c r="K37" s="467">
        <f t="shared" si="8"/>
        <v>0</v>
      </c>
      <c r="L37" s="468">
        <f t="shared" si="9"/>
        <v>0</v>
      </c>
    </row>
    <row r="38" spans="1:12" ht="16.5" customHeight="1">
      <c r="A38" s="705"/>
      <c r="B38" s="121">
        <v>53133</v>
      </c>
      <c r="C38" s="122" t="s">
        <v>265</v>
      </c>
      <c r="D38" s="469"/>
      <c r="E38" s="469"/>
      <c r="F38" s="469"/>
      <c r="G38" s="469"/>
      <c r="H38" s="469"/>
      <c r="I38" s="469"/>
      <c r="J38" s="469"/>
      <c r="K38" s="467">
        <f t="shared" si="8"/>
        <v>0</v>
      </c>
      <c r="L38" s="468">
        <f t="shared" si="9"/>
        <v>0</v>
      </c>
    </row>
    <row r="39" spans="1:12" ht="16.5" customHeight="1">
      <c r="A39" s="705" t="s">
        <v>306</v>
      </c>
      <c r="B39" s="121">
        <v>53034</v>
      </c>
      <c r="C39" s="122" t="s">
        <v>334</v>
      </c>
      <c r="D39" s="469">
        <v>0</v>
      </c>
      <c r="E39" s="469"/>
      <c r="F39" s="469">
        <v>0</v>
      </c>
      <c r="G39" s="469">
        <v>0</v>
      </c>
      <c r="H39" s="469"/>
      <c r="I39" s="469">
        <v>0</v>
      </c>
      <c r="J39" s="469"/>
      <c r="K39" s="467">
        <f t="shared" si="8"/>
        <v>0</v>
      </c>
      <c r="L39" s="468">
        <f t="shared" si="9"/>
        <v>0</v>
      </c>
    </row>
    <row r="40" spans="1:12" ht="16.5" customHeight="1">
      <c r="A40" s="705"/>
      <c r="B40" s="121">
        <v>53134</v>
      </c>
      <c r="C40" s="122" t="s">
        <v>265</v>
      </c>
      <c r="D40" s="469"/>
      <c r="E40" s="469"/>
      <c r="F40" s="469"/>
      <c r="G40" s="469"/>
      <c r="H40" s="469"/>
      <c r="I40" s="469"/>
      <c r="J40" s="469"/>
      <c r="K40" s="467">
        <f t="shared" si="8"/>
        <v>0</v>
      </c>
      <c r="L40" s="468">
        <f t="shared" si="9"/>
        <v>0</v>
      </c>
    </row>
    <row r="41" spans="1:12" ht="16.5" customHeight="1">
      <c r="A41" s="705" t="s">
        <v>307</v>
      </c>
      <c r="B41" s="121">
        <v>53035</v>
      </c>
      <c r="C41" s="122" t="s">
        <v>334</v>
      </c>
      <c r="D41" s="469">
        <v>0</v>
      </c>
      <c r="E41" s="469">
        <v>0</v>
      </c>
      <c r="F41" s="469">
        <v>0</v>
      </c>
      <c r="G41" s="469">
        <v>0</v>
      </c>
      <c r="H41" s="469">
        <v>0</v>
      </c>
      <c r="I41" s="469">
        <v>0</v>
      </c>
      <c r="J41" s="469">
        <v>0</v>
      </c>
      <c r="K41" s="467">
        <f t="shared" si="8"/>
        <v>0</v>
      </c>
      <c r="L41" s="468">
        <f t="shared" si="9"/>
        <v>0</v>
      </c>
    </row>
    <row r="42" spans="1:12" ht="16.5" customHeight="1">
      <c r="A42" s="705"/>
      <c r="B42" s="121">
        <v>53135</v>
      </c>
      <c r="C42" s="122" t="s">
        <v>265</v>
      </c>
      <c r="D42" s="469"/>
      <c r="E42" s="469"/>
      <c r="F42" s="469"/>
      <c r="G42" s="469"/>
      <c r="H42" s="469"/>
      <c r="I42" s="469"/>
      <c r="J42" s="469"/>
      <c r="K42" s="467">
        <f t="shared" si="8"/>
        <v>0</v>
      </c>
      <c r="L42" s="468">
        <f t="shared" si="9"/>
        <v>0</v>
      </c>
    </row>
    <row r="43" spans="1:12" ht="16.5" customHeight="1">
      <c r="A43" s="705" t="s">
        <v>308</v>
      </c>
      <c r="B43" s="121">
        <v>53036</v>
      </c>
      <c r="C43" s="122" t="s">
        <v>334</v>
      </c>
      <c r="D43" s="469">
        <v>0</v>
      </c>
      <c r="E43" s="469">
        <v>0</v>
      </c>
      <c r="F43" s="469">
        <v>0</v>
      </c>
      <c r="G43" s="469">
        <v>0</v>
      </c>
      <c r="H43" s="469">
        <v>0</v>
      </c>
      <c r="I43" s="469">
        <v>0</v>
      </c>
      <c r="J43" s="469">
        <v>0</v>
      </c>
      <c r="K43" s="467">
        <f t="shared" si="8"/>
        <v>0</v>
      </c>
      <c r="L43" s="468">
        <f t="shared" si="9"/>
        <v>0</v>
      </c>
    </row>
    <row r="44" spans="1:12" ht="16.5" customHeight="1">
      <c r="A44" s="705"/>
      <c r="B44" s="121">
        <v>53136</v>
      </c>
      <c r="C44" s="122" t="s">
        <v>265</v>
      </c>
      <c r="D44" s="469"/>
      <c r="E44" s="469"/>
      <c r="F44" s="469"/>
      <c r="G44" s="469"/>
      <c r="H44" s="469"/>
      <c r="I44" s="469"/>
      <c r="J44" s="469"/>
      <c r="K44" s="467">
        <f t="shared" si="8"/>
        <v>0</v>
      </c>
      <c r="L44" s="468">
        <f t="shared" si="9"/>
        <v>0</v>
      </c>
    </row>
    <row r="45" spans="1:12" ht="18" customHeight="1">
      <c r="A45" s="703" t="s">
        <v>309</v>
      </c>
      <c r="B45" s="121">
        <v>5305</v>
      </c>
      <c r="C45" s="122" t="s">
        <v>334</v>
      </c>
      <c r="D45" s="469">
        <f aca="true" t="shared" si="10" ref="D45:L45">D49+D51</f>
        <v>0</v>
      </c>
      <c r="E45" s="469">
        <f t="shared" si="10"/>
        <v>0</v>
      </c>
      <c r="F45" s="469">
        <f t="shared" si="10"/>
        <v>0</v>
      </c>
      <c r="G45" s="469">
        <f t="shared" si="10"/>
        <v>0</v>
      </c>
      <c r="H45" s="469">
        <f t="shared" si="10"/>
        <v>0</v>
      </c>
      <c r="I45" s="469">
        <f t="shared" si="10"/>
        <v>0</v>
      </c>
      <c r="J45" s="469">
        <f t="shared" si="10"/>
        <v>0</v>
      </c>
      <c r="K45" s="467">
        <f t="shared" si="10"/>
        <v>0</v>
      </c>
      <c r="L45" s="468">
        <f t="shared" si="10"/>
        <v>0</v>
      </c>
    </row>
    <row r="46" spans="1:12" ht="18" customHeight="1">
      <c r="A46" s="703"/>
      <c r="B46" s="134">
        <v>5315</v>
      </c>
      <c r="C46" s="135" t="s">
        <v>265</v>
      </c>
      <c r="D46" s="469">
        <f aca="true" t="shared" si="11" ref="D46:L46">D50+D52</f>
        <v>0</v>
      </c>
      <c r="E46" s="469">
        <f t="shared" si="11"/>
        <v>0</v>
      </c>
      <c r="F46" s="469">
        <f t="shared" si="11"/>
        <v>0</v>
      </c>
      <c r="G46" s="469">
        <f t="shared" si="11"/>
        <v>0</v>
      </c>
      <c r="H46" s="469">
        <f t="shared" si="11"/>
        <v>0</v>
      </c>
      <c r="I46" s="469">
        <f t="shared" si="11"/>
        <v>0</v>
      </c>
      <c r="J46" s="469">
        <f t="shared" si="11"/>
        <v>0</v>
      </c>
      <c r="K46" s="467">
        <f t="shared" si="11"/>
        <v>0</v>
      </c>
      <c r="L46" s="468">
        <f t="shared" si="11"/>
        <v>0</v>
      </c>
    </row>
    <row r="47" spans="1:12" ht="18" customHeight="1">
      <c r="A47" s="136" t="s">
        <v>287</v>
      </c>
      <c r="B47" s="137"/>
      <c r="C47" s="138"/>
      <c r="D47" s="473"/>
      <c r="E47" s="473"/>
      <c r="F47" s="473"/>
      <c r="G47" s="473"/>
      <c r="H47" s="473"/>
      <c r="I47" s="473"/>
      <c r="J47" s="473"/>
      <c r="K47" s="467">
        <f>D47+F47+G47+I47</f>
        <v>0</v>
      </c>
      <c r="L47" s="468">
        <f>E47+H47+J47</f>
        <v>0</v>
      </c>
    </row>
    <row r="48" spans="1:12" ht="18" customHeight="1" hidden="1">
      <c r="A48" s="136" t="s">
        <v>310</v>
      </c>
      <c r="B48" s="137"/>
      <c r="C48" s="138"/>
      <c r="D48" s="473"/>
      <c r="E48" s="473"/>
      <c r="F48" s="473"/>
      <c r="G48" s="473"/>
      <c r="H48" s="473"/>
      <c r="I48" s="473"/>
      <c r="J48" s="473"/>
      <c r="K48" s="467">
        <f>D48+F48+G48+I48</f>
        <v>0</v>
      </c>
      <c r="L48" s="468">
        <f>E48+H48+J48</f>
        <v>0</v>
      </c>
    </row>
    <row r="49" spans="1:12" ht="18" customHeight="1">
      <c r="A49" s="705" t="s">
        <v>671</v>
      </c>
      <c r="B49" s="128">
        <v>5306</v>
      </c>
      <c r="C49" s="127" t="s">
        <v>334</v>
      </c>
      <c r="D49" s="477">
        <v>0</v>
      </c>
      <c r="E49" s="477">
        <v>0</v>
      </c>
      <c r="F49" s="477">
        <v>0</v>
      </c>
      <c r="G49" s="477">
        <v>0</v>
      </c>
      <c r="H49" s="477"/>
      <c r="I49" s="477">
        <v>0</v>
      </c>
      <c r="J49" s="477">
        <v>0</v>
      </c>
      <c r="K49" s="467">
        <f>D49+F49+G49+I49</f>
        <v>0</v>
      </c>
      <c r="L49" s="468">
        <f>E49+H49+J49</f>
        <v>0</v>
      </c>
    </row>
    <row r="50" spans="1:12" ht="18" customHeight="1">
      <c r="A50" s="705"/>
      <c r="B50" s="121">
        <v>5316</v>
      </c>
      <c r="C50" s="122" t="s">
        <v>265</v>
      </c>
      <c r="D50" s="469"/>
      <c r="E50" s="469"/>
      <c r="F50" s="469"/>
      <c r="G50" s="469"/>
      <c r="H50" s="469"/>
      <c r="I50" s="469"/>
      <c r="J50" s="469"/>
      <c r="K50" s="467">
        <f>D50+F50+G50+I50</f>
        <v>0</v>
      </c>
      <c r="L50" s="468">
        <f>E50+H50+J50</f>
        <v>0</v>
      </c>
    </row>
    <row r="51" spans="1:12" ht="18" customHeight="1">
      <c r="A51" s="703" t="s">
        <v>311</v>
      </c>
      <c r="B51" s="121">
        <v>5307</v>
      </c>
      <c r="C51" s="122" t="s">
        <v>334</v>
      </c>
      <c r="D51" s="469">
        <f aca="true" t="shared" si="12" ref="D51:L51">D53+D55+D57+D59</f>
        <v>0</v>
      </c>
      <c r="E51" s="469">
        <f t="shared" si="12"/>
        <v>0</v>
      </c>
      <c r="F51" s="469">
        <f t="shared" si="12"/>
        <v>0</v>
      </c>
      <c r="G51" s="469">
        <f t="shared" si="12"/>
        <v>0</v>
      </c>
      <c r="H51" s="469">
        <f t="shared" si="12"/>
        <v>0</v>
      </c>
      <c r="I51" s="469">
        <f t="shared" si="12"/>
        <v>0</v>
      </c>
      <c r="J51" s="469">
        <f t="shared" si="12"/>
        <v>0</v>
      </c>
      <c r="K51" s="467">
        <f t="shared" si="12"/>
        <v>0</v>
      </c>
      <c r="L51" s="468">
        <f t="shared" si="12"/>
        <v>0</v>
      </c>
    </row>
    <row r="52" spans="1:12" ht="18" customHeight="1">
      <c r="A52" s="703"/>
      <c r="B52" s="121">
        <v>5317</v>
      </c>
      <c r="C52" s="122" t="s">
        <v>265</v>
      </c>
      <c r="D52" s="469">
        <f aca="true" t="shared" si="13" ref="D52:L52">D54+D56+D58+D60</f>
        <v>0</v>
      </c>
      <c r="E52" s="469">
        <f t="shared" si="13"/>
        <v>0</v>
      </c>
      <c r="F52" s="469">
        <f t="shared" si="13"/>
        <v>0</v>
      </c>
      <c r="G52" s="469">
        <f t="shared" si="13"/>
        <v>0</v>
      </c>
      <c r="H52" s="469">
        <f t="shared" si="13"/>
        <v>0</v>
      </c>
      <c r="I52" s="469">
        <f t="shared" si="13"/>
        <v>0</v>
      </c>
      <c r="J52" s="469">
        <f t="shared" si="13"/>
        <v>0</v>
      </c>
      <c r="K52" s="467">
        <f t="shared" si="13"/>
        <v>0</v>
      </c>
      <c r="L52" s="468">
        <f t="shared" si="13"/>
        <v>0</v>
      </c>
    </row>
    <row r="53" spans="1:12" ht="16.5" customHeight="1">
      <c r="A53" s="705" t="s">
        <v>312</v>
      </c>
      <c r="B53" s="121">
        <v>53071</v>
      </c>
      <c r="C53" s="122" t="s">
        <v>334</v>
      </c>
      <c r="D53" s="469">
        <v>0</v>
      </c>
      <c r="E53" s="469"/>
      <c r="F53" s="469">
        <v>0</v>
      </c>
      <c r="G53" s="469">
        <v>0</v>
      </c>
      <c r="H53" s="469"/>
      <c r="I53" s="469">
        <v>0</v>
      </c>
      <c r="J53" s="469"/>
      <c r="K53" s="467">
        <f aca="true" t="shared" si="14" ref="K53:K60">D53+F53+G53+I53</f>
        <v>0</v>
      </c>
      <c r="L53" s="468">
        <f aca="true" t="shared" si="15" ref="L53:L60">E53+H53+J53</f>
        <v>0</v>
      </c>
    </row>
    <row r="54" spans="1:12" ht="16.5" customHeight="1">
      <c r="A54" s="705"/>
      <c r="B54" s="121">
        <v>53171</v>
      </c>
      <c r="C54" s="122" t="s">
        <v>265</v>
      </c>
      <c r="D54" s="469"/>
      <c r="E54" s="469"/>
      <c r="F54" s="469"/>
      <c r="G54" s="469"/>
      <c r="H54" s="469"/>
      <c r="I54" s="469"/>
      <c r="J54" s="469"/>
      <c r="K54" s="467">
        <f t="shared" si="14"/>
        <v>0</v>
      </c>
      <c r="L54" s="468">
        <f t="shared" si="15"/>
        <v>0</v>
      </c>
    </row>
    <row r="55" spans="1:12" ht="16.5" customHeight="1">
      <c r="A55" s="705" t="s">
        <v>305</v>
      </c>
      <c r="B55" s="121">
        <v>53072</v>
      </c>
      <c r="C55" s="122" t="s">
        <v>334</v>
      </c>
      <c r="D55" s="469">
        <v>0</v>
      </c>
      <c r="E55" s="469">
        <v>0</v>
      </c>
      <c r="F55" s="469">
        <v>0</v>
      </c>
      <c r="G55" s="469">
        <v>0</v>
      </c>
      <c r="H55" s="469">
        <v>0</v>
      </c>
      <c r="I55" s="469">
        <v>0</v>
      </c>
      <c r="J55" s="469">
        <v>0</v>
      </c>
      <c r="K55" s="467">
        <f t="shared" si="14"/>
        <v>0</v>
      </c>
      <c r="L55" s="468">
        <f t="shared" si="15"/>
        <v>0</v>
      </c>
    </row>
    <row r="56" spans="1:12" ht="16.5" customHeight="1">
      <c r="A56" s="705"/>
      <c r="B56" s="121">
        <v>53172</v>
      </c>
      <c r="C56" s="122" t="s">
        <v>265</v>
      </c>
      <c r="D56" s="469"/>
      <c r="E56" s="469"/>
      <c r="F56" s="469"/>
      <c r="G56" s="469"/>
      <c r="H56" s="469"/>
      <c r="I56" s="469"/>
      <c r="J56" s="469"/>
      <c r="K56" s="467">
        <f t="shared" si="14"/>
        <v>0</v>
      </c>
      <c r="L56" s="468">
        <f t="shared" si="15"/>
        <v>0</v>
      </c>
    </row>
    <row r="57" spans="1:12" ht="16.5" customHeight="1">
      <c r="A57" s="705" t="s">
        <v>307</v>
      </c>
      <c r="B57" s="121">
        <v>53073</v>
      </c>
      <c r="C57" s="122" t="s">
        <v>334</v>
      </c>
      <c r="D57" s="469">
        <v>0</v>
      </c>
      <c r="E57" s="469">
        <v>0</v>
      </c>
      <c r="F57" s="469">
        <v>0</v>
      </c>
      <c r="G57" s="469">
        <v>0</v>
      </c>
      <c r="H57" s="469">
        <v>0</v>
      </c>
      <c r="I57" s="469">
        <v>0</v>
      </c>
      <c r="J57" s="469">
        <v>0</v>
      </c>
      <c r="K57" s="467">
        <f t="shared" si="14"/>
        <v>0</v>
      </c>
      <c r="L57" s="468">
        <f t="shared" si="15"/>
        <v>0</v>
      </c>
    </row>
    <row r="58" spans="1:12" ht="16.5" customHeight="1">
      <c r="A58" s="705"/>
      <c r="B58" s="121">
        <v>53173</v>
      </c>
      <c r="C58" s="122" t="s">
        <v>265</v>
      </c>
      <c r="D58" s="469"/>
      <c r="E58" s="469"/>
      <c r="F58" s="469"/>
      <c r="G58" s="469"/>
      <c r="H58" s="469"/>
      <c r="I58" s="469"/>
      <c r="J58" s="469"/>
      <c r="K58" s="467">
        <f t="shared" si="14"/>
        <v>0</v>
      </c>
      <c r="L58" s="468">
        <f t="shared" si="15"/>
        <v>0</v>
      </c>
    </row>
    <row r="59" spans="1:12" ht="16.5" customHeight="1">
      <c r="A59" s="705" t="s">
        <v>308</v>
      </c>
      <c r="B59" s="121">
        <v>53074</v>
      </c>
      <c r="C59" s="122" t="s">
        <v>334</v>
      </c>
      <c r="D59" s="469">
        <v>0</v>
      </c>
      <c r="E59" s="469">
        <v>0</v>
      </c>
      <c r="F59" s="469">
        <v>0</v>
      </c>
      <c r="G59" s="469">
        <v>0</v>
      </c>
      <c r="H59" s="469">
        <v>0</v>
      </c>
      <c r="I59" s="469">
        <v>0</v>
      </c>
      <c r="J59" s="469">
        <v>0</v>
      </c>
      <c r="K59" s="467">
        <f t="shared" si="14"/>
        <v>0</v>
      </c>
      <c r="L59" s="468">
        <f t="shared" si="15"/>
        <v>0</v>
      </c>
    </row>
    <row r="60" spans="1:12" ht="16.5" customHeight="1">
      <c r="A60" s="705"/>
      <c r="B60" s="121">
        <v>53174</v>
      </c>
      <c r="C60" s="122" t="s">
        <v>265</v>
      </c>
      <c r="D60" s="469"/>
      <c r="E60" s="469"/>
      <c r="F60" s="469"/>
      <c r="G60" s="469"/>
      <c r="H60" s="469"/>
      <c r="I60" s="469"/>
      <c r="J60" s="469"/>
      <c r="K60" s="467">
        <f t="shared" si="14"/>
        <v>0</v>
      </c>
      <c r="L60" s="468">
        <f t="shared" si="15"/>
        <v>0</v>
      </c>
    </row>
    <row r="61" spans="1:12" ht="16.5" customHeight="1">
      <c r="A61" s="743" t="s">
        <v>313</v>
      </c>
      <c r="B61" s="121">
        <v>5300</v>
      </c>
      <c r="C61" s="122" t="s">
        <v>334</v>
      </c>
      <c r="D61" s="467">
        <f aca="true" t="shared" si="16" ref="D61:L61">D21+D45</f>
        <v>23639</v>
      </c>
      <c r="E61" s="467">
        <f t="shared" si="16"/>
        <v>15848</v>
      </c>
      <c r="F61" s="467">
        <f t="shared" si="16"/>
        <v>0</v>
      </c>
      <c r="G61" s="467">
        <f t="shared" si="16"/>
        <v>-15544</v>
      </c>
      <c r="H61" s="467">
        <f t="shared" si="16"/>
        <v>0</v>
      </c>
      <c r="I61" s="467">
        <f t="shared" si="16"/>
        <v>0</v>
      </c>
      <c r="J61" s="467">
        <f t="shared" si="16"/>
        <v>-878</v>
      </c>
      <c r="K61" s="467">
        <f t="shared" si="16"/>
        <v>8095</v>
      </c>
      <c r="L61" s="468">
        <f t="shared" si="16"/>
        <v>14970</v>
      </c>
    </row>
    <row r="62" spans="1:12" ht="16.5" customHeight="1">
      <c r="A62" s="744"/>
      <c r="B62" s="124">
        <v>5310</v>
      </c>
      <c r="C62" s="125" t="s">
        <v>265</v>
      </c>
      <c r="D62" s="479">
        <f aca="true" t="shared" si="17" ref="D62:L62">D22+D46</f>
        <v>23142</v>
      </c>
      <c r="E62" s="479">
        <f t="shared" si="17"/>
        <v>16506</v>
      </c>
      <c r="F62" s="479">
        <f t="shared" si="17"/>
        <v>497</v>
      </c>
      <c r="G62" s="479">
        <f t="shared" si="17"/>
        <v>0</v>
      </c>
      <c r="H62" s="479">
        <f t="shared" si="17"/>
        <v>0</v>
      </c>
      <c r="I62" s="479">
        <f t="shared" si="17"/>
        <v>0</v>
      </c>
      <c r="J62" s="479">
        <f t="shared" si="17"/>
        <v>-658</v>
      </c>
      <c r="K62" s="479">
        <f t="shared" si="17"/>
        <v>23639</v>
      </c>
      <c r="L62" s="471">
        <f t="shared" si="17"/>
        <v>15848</v>
      </c>
    </row>
  </sheetData>
  <sheetProtection/>
  <mergeCells count="36">
    <mergeCell ref="D19:D20"/>
    <mergeCell ref="E19:E20"/>
    <mergeCell ref="K19:K20"/>
    <mergeCell ref="L19:L20"/>
    <mergeCell ref="I19:I20"/>
    <mergeCell ref="J19:J20"/>
    <mergeCell ref="A14:L14"/>
    <mergeCell ref="A16:L16"/>
    <mergeCell ref="A18:A20"/>
    <mergeCell ref="B18:B20"/>
    <mergeCell ref="C18:C20"/>
    <mergeCell ref="D18:E18"/>
    <mergeCell ref="F18:J18"/>
    <mergeCell ref="K18:L18"/>
    <mergeCell ref="F19:F20"/>
    <mergeCell ref="G19:H19"/>
    <mergeCell ref="A41:A42"/>
    <mergeCell ref="A43:A44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59:A60"/>
    <mergeCell ref="A61:A62"/>
    <mergeCell ref="A45:A46"/>
    <mergeCell ref="A49:A50"/>
    <mergeCell ref="A51:A52"/>
    <mergeCell ref="A53:A54"/>
    <mergeCell ref="A55:A56"/>
    <mergeCell ref="A57:A58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="75" zoomScaleNormal="75" zoomScalePageLayoutView="0" workbookViewId="0" topLeftCell="A1">
      <selection activeCell="J21" sqref="J21"/>
    </sheetView>
  </sheetViews>
  <sheetFormatPr defaultColWidth="9.00390625" defaultRowHeight="12.75"/>
  <cols>
    <col min="1" max="1" width="47.375" style="86" customWidth="1"/>
    <col min="2" max="2" width="8.25390625" style="105" customWidth="1"/>
    <col min="3" max="3" width="11.00390625" style="86" customWidth="1"/>
    <col min="4" max="4" width="16.625" style="86" customWidth="1"/>
    <col min="5" max="5" width="15.125" style="86" customWidth="1"/>
    <col min="6" max="6" width="13.25390625" style="86" customWidth="1"/>
    <col min="7" max="7" width="15.00390625" style="86" customWidth="1"/>
    <col min="8" max="8" width="16.375" style="86" customWidth="1"/>
    <col min="9" max="9" width="14.875" style="86" customWidth="1"/>
    <col min="10" max="10" width="13.375" style="86" customWidth="1"/>
    <col min="11" max="11" width="14.75390625" style="86" customWidth="1"/>
    <col min="12" max="16384" width="9.125" style="86" customWidth="1"/>
  </cols>
  <sheetData>
    <row r="1" spans="2:11" s="87" customFormat="1" ht="24" customHeight="1">
      <c r="B1" s="130"/>
      <c r="C1" s="101"/>
      <c r="D1" s="131"/>
      <c r="E1" s="98"/>
      <c r="F1" s="98"/>
      <c r="G1" s="98"/>
      <c r="I1" s="98"/>
      <c r="K1" s="98"/>
    </row>
    <row r="2" spans="2:11" s="87" customFormat="1" ht="24" customHeight="1" hidden="1">
      <c r="B2" s="88"/>
      <c r="D2" s="89"/>
      <c r="E2" s="90"/>
      <c r="F2" s="90"/>
      <c r="G2" s="90"/>
      <c r="I2" s="90"/>
      <c r="K2" s="90"/>
    </row>
    <row r="3" spans="2:11" s="87" customFormat="1" ht="24" customHeight="1" hidden="1">
      <c r="B3" s="88"/>
      <c r="E3" s="93" t="s">
        <v>273</v>
      </c>
      <c r="F3" s="93" t="s">
        <v>273</v>
      </c>
      <c r="G3" s="93" t="s">
        <v>273</v>
      </c>
      <c r="I3" s="93" t="s">
        <v>273</v>
      </c>
      <c r="K3" s="93" t="s">
        <v>273</v>
      </c>
    </row>
    <row r="4" spans="2:11" s="87" customFormat="1" ht="24" customHeight="1" hidden="1">
      <c r="B4" s="95"/>
      <c r="E4" s="93" t="s">
        <v>274</v>
      </c>
      <c r="F4" s="93" t="s">
        <v>274</v>
      </c>
      <c r="G4" s="93" t="s">
        <v>274</v>
      </c>
      <c r="I4" s="93" t="s">
        <v>274</v>
      </c>
      <c r="K4" s="93" t="s">
        <v>274</v>
      </c>
    </row>
    <row r="5" spans="1:11" s="87" customFormat="1" ht="24" customHeight="1" hidden="1">
      <c r="A5" s="96" t="s">
        <v>19</v>
      </c>
      <c r="C5" s="96"/>
      <c r="D5" s="96"/>
      <c r="E5" s="93" t="s">
        <v>275</v>
      </c>
      <c r="F5" s="93" t="s">
        <v>275</v>
      </c>
      <c r="G5" s="93" t="s">
        <v>275</v>
      </c>
      <c r="I5" s="93" t="s">
        <v>275</v>
      </c>
      <c r="K5" s="93" t="s">
        <v>275</v>
      </c>
    </row>
    <row r="6" spans="1:11" s="87" customFormat="1" ht="24" customHeight="1" hidden="1">
      <c r="A6" s="97" t="s">
        <v>20</v>
      </c>
      <c r="D6" s="98"/>
      <c r="E6" s="93" t="s">
        <v>276</v>
      </c>
      <c r="F6" s="93" t="s">
        <v>276</v>
      </c>
      <c r="G6" s="93" t="s">
        <v>276</v>
      </c>
      <c r="I6" s="93" t="s">
        <v>276</v>
      </c>
      <c r="K6" s="93" t="s">
        <v>276</v>
      </c>
    </row>
    <row r="7" spans="1:11" s="87" customFormat="1" ht="24" customHeight="1" hidden="1">
      <c r="A7" s="96" t="s">
        <v>21</v>
      </c>
      <c r="C7" s="96"/>
      <c r="D7" s="96"/>
      <c r="E7" s="93" t="s">
        <v>277</v>
      </c>
      <c r="F7" s="93" t="s">
        <v>277</v>
      </c>
      <c r="G7" s="93" t="s">
        <v>277</v>
      </c>
      <c r="I7" s="93" t="s">
        <v>277</v>
      </c>
      <c r="K7" s="93" t="s">
        <v>277</v>
      </c>
    </row>
    <row r="8" spans="1:11" s="87" customFormat="1" ht="24" customHeight="1" hidden="1">
      <c r="A8" s="96" t="s">
        <v>22</v>
      </c>
      <c r="D8" s="98"/>
      <c r="E8" s="93"/>
      <c r="F8" s="93"/>
      <c r="G8" s="93"/>
      <c r="I8" s="93"/>
      <c r="K8" s="93"/>
    </row>
    <row r="9" spans="1:11" s="87" customFormat="1" ht="24" customHeight="1" hidden="1">
      <c r="A9" s="99"/>
      <c r="C9" s="99"/>
      <c r="E9" s="93" t="s">
        <v>278</v>
      </c>
      <c r="F9" s="93" t="s">
        <v>278</v>
      </c>
      <c r="G9" s="93" t="s">
        <v>278</v>
      </c>
      <c r="I9" s="93" t="s">
        <v>278</v>
      </c>
      <c r="K9" s="93" t="s">
        <v>278</v>
      </c>
    </row>
    <row r="10" spans="1:11" s="87" customFormat="1" ht="24" customHeight="1" hidden="1">
      <c r="A10" s="97" t="s">
        <v>23</v>
      </c>
      <c r="D10" s="98"/>
      <c r="E10" s="93" t="s">
        <v>279</v>
      </c>
      <c r="F10" s="93" t="s">
        <v>279</v>
      </c>
      <c r="G10" s="93" t="s">
        <v>279</v>
      </c>
      <c r="I10" s="93" t="s">
        <v>279</v>
      </c>
      <c r="K10" s="93" t="s">
        <v>279</v>
      </c>
    </row>
    <row r="11" spans="1:11" s="87" customFormat="1" ht="24" customHeight="1" hidden="1">
      <c r="A11" s="97" t="s">
        <v>24</v>
      </c>
      <c r="C11" s="101"/>
      <c r="D11" s="90"/>
      <c r="E11" s="102"/>
      <c r="F11" s="102"/>
      <c r="G11" s="102"/>
      <c r="I11" s="102"/>
      <c r="K11" s="102"/>
    </row>
    <row r="12" spans="2:11" s="87" customFormat="1" ht="24" customHeight="1" hidden="1">
      <c r="B12" s="99"/>
      <c r="C12" s="99"/>
      <c r="D12" s="99"/>
      <c r="E12" s="99"/>
      <c r="F12" s="99"/>
      <c r="G12" s="99"/>
      <c r="I12" s="99"/>
      <c r="K12" s="99"/>
    </row>
    <row r="13" spans="10:14" ht="24" customHeight="1">
      <c r="J13" s="105"/>
      <c r="N13" s="105"/>
    </row>
    <row r="14" spans="1:11" ht="19.5" customHeight="1">
      <c r="A14" s="663"/>
      <c r="B14" s="663"/>
      <c r="C14" s="663"/>
      <c r="D14" s="663"/>
      <c r="E14" s="663"/>
      <c r="F14" s="663"/>
      <c r="G14" s="663"/>
      <c r="H14" s="663"/>
      <c r="I14" s="663"/>
      <c r="J14" s="663"/>
      <c r="K14" s="663"/>
    </row>
    <row r="15" ht="9.75" customHeight="1"/>
    <row r="16" spans="1:11" ht="19.5" customHeight="1">
      <c r="A16" s="749" t="s">
        <v>675</v>
      </c>
      <c r="B16" s="749"/>
      <c r="C16" s="749"/>
      <c r="D16" s="749"/>
      <c r="E16" s="749"/>
      <c r="F16" s="749"/>
      <c r="G16" s="749"/>
      <c r="H16" s="749"/>
      <c r="I16" s="749"/>
      <c r="J16" s="749"/>
      <c r="K16" s="749"/>
    </row>
    <row r="17" ht="24" customHeight="1"/>
    <row r="18" spans="1:11" ht="15.75" customHeight="1">
      <c r="A18" s="750" t="s">
        <v>0</v>
      </c>
      <c r="B18" s="753" t="s">
        <v>1</v>
      </c>
      <c r="C18" s="753" t="s">
        <v>252</v>
      </c>
      <c r="D18" s="753" t="s">
        <v>253</v>
      </c>
      <c r="E18" s="753"/>
      <c r="F18" s="753"/>
      <c r="G18" s="753"/>
      <c r="H18" s="753" t="s">
        <v>255</v>
      </c>
      <c r="I18" s="753"/>
      <c r="J18" s="753"/>
      <c r="K18" s="754"/>
    </row>
    <row r="19" spans="1:11" ht="17.25" customHeight="1">
      <c r="A19" s="751"/>
      <c r="B19" s="745"/>
      <c r="C19" s="745"/>
      <c r="D19" s="745" t="s">
        <v>298</v>
      </c>
      <c r="E19" s="745" t="s">
        <v>674</v>
      </c>
      <c r="F19" s="745" t="s">
        <v>299</v>
      </c>
      <c r="G19" s="745" t="s">
        <v>674</v>
      </c>
      <c r="H19" s="745" t="s">
        <v>298</v>
      </c>
      <c r="I19" s="745" t="s">
        <v>674</v>
      </c>
      <c r="J19" s="745" t="s">
        <v>299</v>
      </c>
      <c r="K19" s="747" t="s">
        <v>674</v>
      </c>
    </row>
    <row r="20" spans="1:11" ht="63.75" customHeight="1">
      <c r="A20" s="752"/>
      <c r="B20" s="746"/>
      <c r="C20" s="746"/>
      <c r="D20" s="746"/>
      <c r="E20" s="746"/>
      <c r="F20" s="746"/>
      <c r="G20" s="746"/>
      <c r="H20" s="746"/>
      <c r="I20" s="746"/>
      <c r="J20" s="746"/>
      <c r="K20" s="748"/>
    </row>
    <row r="21" spans="1:11" ht="18" customHeight="1">
      <c r="A21" s="691" t="s">
        <v>301</v>
      </c>
      <c r="B21" s="110">
        <v>5301</v>
      </c>
      <c r="C21" s="111" t="s">
        <v>334</v>
      </c>
      <c r="D21" s="505">
        <f aca="true" t="shared" si="0" ref="D21:K22">D23+D31</f>
        <v>23639</v>
      </c>
      <c r="E21" s="505">
        <f t="shared" si="0"/>
        <v>0</v>
      </c>
      <c r="F21" s="505">
        <f t="shared" si="0"/>
        <v>15848</v>
      </c>
      <c r="G21" s="505">
        <f t="shared" si="0"/>
        <v>0</v>
      </c>
      <c r="H21" s="505">
        <f t="shared" si="0"/>
        <v>8095</v>
      </c>
      <c r="I21" s="505">
        <f t="shared" si="0"/>
        <v>0</v>
      </c>
      <c r="J21" s="505">
        <f t="shared" si="0"/>
        <v>14970</v>
      </c>
      <c r="K21" s="506">
        <f t="shared" si="0"/>
        <v>0</v>
      </c>
    </row>
    <row r="22" spans="1:11" ht="18" customHeight="1">
      <c r="A22" s="679"/>
      <c r="B22" s="112">
        <v>5311</v>
      </c>
      <c r="C22" s="113" t="s">
        <v>265</v>
      </c>
      <c r="D22" s="505">
        <f t="shared" si="0"/>
        <v>23142</v>
      </c>
      <c r="E22" s="505">
        <f t="shared" si="0"/>
        <v>0</v>
      </c>
      <c r="F22" s="505">
        <f t="shared" si="0"/>
        <v>16506</v>
      </c>
      <c r="G22" s="505">
        <f t="shared" si="0"/>
        <v>0</v>
      </c>
      <c r="H22" s="505">
        <f t="shared" si="0"/>
        <v>23639</v>
      </c>
      <c r="I22" s="505">
        <f t="shared" si="0"/>
        <v>0</v>
      </c>
      <c r="J22" s="505">
        <f t="shared" si="0"/>
        <v>15848</v>
      </c>
      <c r="K22" s="506">
        <f t="shared" si="0"/>
        <v>0</v>
      </c>
    </row>
    <row r="23" spans="1:11" ht="16.5" customHeight="1">
      <c r="A23" s="679" t="s">
        <v>302</v>
      </c>
      <c r="B23" s="112">
        <v>5302</v>
      </c>
      <c r="C23" s="113" t="s">
        <v>334</v>
      </c>
      <c r="D23" s="507">
        <f aca="true" t="shared" si="1" ref="D23:K24">D25+D27+D29</f>
        <v>8095</v>
      </c>
      <c r="E23" s="507">
        <f t="shared" si="1"/>
        <v>0</v>
      </c>
      <c r="F23" s="507">
        <f t="shared" si="1"/>
        <v>15848</v>
      </c>
      <c r="G23" s="507">
        <f t="shared" si="1"/>
        <v>0</v>
      </c>
      <c r="H23" s="507">
        <f t="shared" si="1"/>
        <v>8095</v>
      </c>
      <c r="I23" s="507">
        <f t="shared" si="1"/>
        <v>0</v>
      </c>
      <c r="J23" s="507">
        <f t="shared" si="1"/>
        <v>14970</v>
      </c>
      <c r="K23" s="508">
        <f t="shared" si="1"/>
        <v>0</v>
      </c>
    </row>
    <row r="24" spans="1:11" ht="16.5" customHeight="1">
      <c r="A24" s="679"/>
      <c r="B24" s="112">
        <v>5312</v>
      </c>
      <c r="C24" s="113" t="s">
        <v>265</v>
      </c>
      <c r="D24" s="507">
        <f t="shared" si="1"/>
        <v>8095</v>
      </c>
      <c r="E24" s="507">
        <f t="shared" si="1"/>
        <v>0</v>
      </c>
      <c r="F24" s="507">
        <f t="shared" si="1"/>
        <v>16506</v>
      </c>
      <c r="G24" s="507">
        <f t="shared" si="1"/>
        <v>0</v>
      </c>
      <c r="H24" s="507">
        <f t="shared" si="1"/>
        <v>8095</v>
      </c>
      <c r="I24" s="507">
        <f t="shared" si="1"/>
        <v>0</v>
      </c>
      <c r="J24" s="507">
        <f t="shared" si="1"/>
        <v>15848</v>
      </c>
      <c r="K24" s="508">
        <f t="shared" si="1"/>
        <v>0</v>
      </c>
    </row>
    <row r="25" spans="1:11" ht="16.5" customHeight="1">
      <c r="A25" s="677" t="s">
        <v>4</v>
      </c>
      <c r="B25" s="112">
        <v>53021</v>
      </c>
      <c r="C25" s="113" t="s">
        <v>334</v>
      </c>
      <c r="D25" s="509">
        <f>'5.3.1'!D25</f>
        <v>0</v>
      </c>
      <c r="E25" s="509"/>
      <c r="F25" s="509">
        <f>'5.3.1'!E25</f>
        <v>0</v>
      </c>
      <c r="G25" s="509"/>
      <c r="H25" s="509">
        <f>'5.3.1'!K25</f>
        <v>0</v>
      </c>
      <c r="I25" s="509"/>
      <c r="J25" s="509">
        <f>'5.3.1'!L25</f>
        <v>0</v>
      </c>
      <c r="K25" s="510"/>
    </row>
    <row r="26" spans="1:11" ht="16.5" customHeight="1">
      <c r="A26" s="677"/>
      <c r="B26" s="112">
        <v>53121</v>
      </c>
      <c r="C26" s="113" t="s">
        <v>265</v>
      </c>
      <c r="D26" s="509">
        <f>'5.3.1'!D26</f>
        <v>0</v>
      </c>
      <c r="E26" s="509"/>
      <c r="F26" s="509">
        <f>'5.3.1'!E26</f>
        <v>0</v>
      </c>
      <c r="G26" s="509"/>
      <c r="H26" s="509">
        <f>'5.3.1'!K26</f>
        <v>0</v>
      </c>
      <c r="I26" s="509"/>
      <c r="J26" s="509">
        <f>'5.3.1'!L26</f>
        <v>0</v>
      </c>
      <c r="K26" s="510"/>
    </row>
    <row r="27" spans="1:11" ht="16.5" customHeight="1">
      <c r="A27" s="677" t="s">
        <v>5</v>
      </c>
      <c r="B27" s="112">
        <v>53022</v>
      </c>
      <c r="C27" s="113" t="s">
        <v>334</v>
      </c>
      <c r="D27" s="509">
        <f>'5.3.1'!D27</f>
        <v>7326</v>
      </c>
      <c r="E27" s="509"/>
      <c r="F27" s="509">
        <f>'5.3.1'!E27</f>
        <v>0</v>
      </c>
      <c r="G27" s="509"/>
      <c r="H27" s="509">
        <f>'5.3.1'!K27</f>
        <v>7326</v>
      </c>
      <c r="I27" s="509"/>
      <c r="J27" s="509">
        <f>'5.3.1'!L27</f>
        <v>0</v>
      </c>
      <c r="K27" s="510"/>
    </row>
    <row r="28" spans="1:11" ht="16.5" customHeight="1">
      <c r="A28" s="677"/>
      <c r="B28" s="112">
        <v>53122</v>
      </c>
      <c r="C28" s="113" t="s">
        <v>265</v>
      </c>
      <c r="D28" s="509">
        <f>'5.3.1'!D28</f>
        <v>7326</v>
      </c>
      <c r="E28" s="509"/>
      <c r="F28" s="509">
        <f>'5.3.1'!E28</f>
        <v>0</v>
      </c>
      <c r="G28" s="509"/>
      <c r="H28" s="509">
        <f>'5.3.1'!K28</f>
        <v>7326</v>
      </c>
      <c r="I28" s="509"/>
      <c r="J28" s="509">
        <f>'5.3.1'!L28</f>
        <v>0</v>
      </c>
      <c r="K28" s="510"/>
    </row>
    <row r="29" spans="1:11" ht="16.5" customHeight="1">
      <c r="A29" s="677" t="s">
        <v>6</v>
      </c>
      <c r="B29" s="112">
        <v>53023</v>
      </c>
      <c r="C29" s="113" t="s">
        <v>334</v>
      </c>
      <c r="D29" s="509">
        <f>'5.3.1'!D29</f>
        <v>769</v>
      </c>
      <c r="E29" s="509"/>
      <c r="F29" s="509">
        <f>'5.3.1'!E29</f>
        <v>15848</v>
      </c>
      <c r="G29" s="509"/>
      <c r="H29" s="509">
        <f>'5.3.1'!K29</f>
        <v>769</v>
      </c>
      <c r="I29" s="509"/>
      <c r="J29" s="509">
        <f>'5.3.1'!L29</f>
        <v>14970</v>
      </c>
      <c r="K29" s="510"/>
    </row>
    <row r="30" spans="1:11" ht="16.5" customHeight="1">
      <c r="A30" s="677"/>
      <c r="B30" s="112">
        <v>53123</v>
      </c>
      <c r="C30" s="113" t="s">
        <v>265</v>
      </c>
      <c r="D30" s="509">
        <f>'5.3.1'!D30</f>
        <v>769</v>
      </c>
      <c r="E30" s="509"/>
      <c r="F30" s="509">
        <f>'5.3.1'!E30</f>
        <v>16506</v>
      </c>
      <c r="G30" s="509"/>
      <c r="H30" s="509">
        <f>'5.3.1'!K30</f>
        <v>769</v>
      </c>
      <c r="I30" s="509"/>
      <c r="J30" s="509">
        <f>'5.3.1'!L30</f>
        <v>15848</v>
      </c>
      <c r="K30" s="510"/>
    </row>
    <row r="31" spans="1:11" ht="18" customHeight="1">
      <c r="A31" s="679" t="s">
        <v>303</v>
      </c>
      <c r="B31" s="112">
        <v>5303</v>
      </c>
      <c r="C31" s="113" t="s">
        <v>334</v>
      </c>
      <c r="D31" s="509">
        <f aca="true" t="shared" si="2" ref="D31:K32">D33+D35+D37+D39+D41+D43</f>
        <v>15544</v>
      </c>
      <c r="E31" s="509">
        <f t="shared" si="2"/>
        <v>0</v>
      </c>
      <c r="F31" s="509">
        <f t="shared" si="2"/>
        <v>0</v>
      </c>
      <c r="G31" s="509">
        <f t="shared" si="2"/>
        <v>0</v>
      </c>
      <c r="H31" s="509">
        <f t="shared" si="2"/>
        <v>0</v>
      </c>
      <c r="I31" s="509">
        <f t="shared" si="2"/>
        <v>0</v>
      </c>
      <c r="J31" s="509">
        <f t="shared" si="2"/>
        <v>0</v>
      </c>
      <c r="K31" s="510">
        <f t="shared" si="2"/>
        <v>0</v>
      </c>
    </row>
    <row r="32" spans="1:11" ht="18" customHeight="1">
      <c r="A32" s="679"/>
      <c r="B32" s="112">
        <v>5313</v>
      </c>
      <c r="C32" s="113" t="s">
        <v>265</v>
      </c>
      <c r="D32" s="509">
        <f t="shared" si="2"/>
        <v>15047</v>
      </c>
      <c r="E32" s="509">
        <f t="shared" si="2"/>
        <v>0</v>
      </c>
      <c r="F32" s="509">
        <f t="shared" si="2"/>
        <v>0</v>
      </c>
      <c r="G32" s="509">
        <f t="shared" si="2"/>
        <v>0</v>
      </c>
      <c r="H32" s="509">
        <f t="shared" si="2"/>
        <v>15544</v>
      </c>
      <c r="I32" s="509">
        <f t="shared" si="2"/>
        <v>0</v>
      </c>
      <c r="J32" s="509">
        <f t="shared" si="2"/>
        <v>0</v>
      </c>
      <c r="K32" s="510">
        <f t="shared" si="2"/>
        <v>0</v>
      </c>
    </row>
    <row r="33" spans="1:11" ht="18" customHeight="1">
      <c r="A33" s="677" t="s">
        <v>670</v>
      </c>
      <c r="B33" s="112">
        <v>53031</v>
      </c>
      <c r="C33" s="113" t="s">
        <v>334</v>
      </c>
      <c r="D33" s="509">
        <f>'5.3.1'!D33</f>
        <v>0</v>
      </c>
      <c r="E33" s="509">
        <v>0</v>
      </c>
      <c r="F33" s="509">
        <f>'5.3.1'!E33</f>
        <v>0</v>
      </c>
      <c r="G33" s="509">
        <v>0</v>
      </c>
      <c r="H33" s="509">
        <f>'5.3.1'!K33</f>
        <v>0</v>
      </c>
      <c r="I33" s="509">
        <v>0</v>
      </c>
      <c r="J33" s="509">
        <f>'5.3.1'!L33</f>
        <v>0</v>
      </c>
      <c r="K33" s="510">
        <v>0</v>
      </c>
    </row>
    <row r="34" spans="1:11" ht="18" customHeight="1">
      <c r="A34" s="677"/>
      <c r="B34" s="112">
        <v>53131</v>
      </c>
      <c r="C34" s="113" t="s">
        <v>265</v>
      </c>
      <c r="D34" s="509">
        <f>'5.3.1'!D34</f>
        <v>0</v>
      </c>
      <c r="E34" s="509"/>
      <c r="F34" s="509">
        <f>'5.3.1'!E34</f>
        <v>0</v>
      </c>
      <c r="G34" s="509"/>
      <c r="H34" s="509">
        <f>'5.3.1'!K34</f>
        <v>0</v>
      </c>
      <c r="I34" s="509"/>
      <c r="J34" s="509">
        <f>'5.3.1'!L34</f>
        <v>0</v>
      </c>
      <c r="K34" s="510"/>
    </row>
    <row r="35" spans="1:11" ht="16.5" customHeight="1">
      <c r="A35" s="677" t="s">
        <v>304</v>
      </c>
      <c r="B35" s="112">
        <v>53032</v>
      </c>
      <c r="C35" s="113" t="s">
        <v>334</v>
      </c>
      <c r="D35" s="509">
        <f>'5.3.1'!D35</f>
        <v>15544</v>
      </c>
      <c r="E35" s="509"/>
      <c r="F35" s="509">
        <f>'5.3.1'!E35</f>
        <v>0</v>
      </c>
      <c r="G35" s="509"/>
      <c r="H35" s="509">
        <f>'5.3.1'!K35</f>
        <v>0</v>
      </c>
      <c r="I35" s="509"/>
      <c r="J35" s="509">
        <f>'5.3.1'!L35</f>
        <v>0</v>
      </c>
      <c r="K35" s="510"/>
    </row>
    <row r="36" spans="1:11" ht="16.5" customHeight="1">
      <c r="A36" s="677"/>
      <c r="B36" s="112">
        <v>53132</v>
      </c>
      <c r="C36" s="113" t="s">
        <v>265</v>
      </c>
      <c r="D36" s="509">
        <f>'5.3.1'!D36</f>
        <v>15047</v>
      </c>
      <c r="E36" s="509"/>
      <c r="F36" s="509">
        <f>'5.3.1'!E36</f>
        <v>0</v>
      </c>
      <c r="G36" s="509"/>
      <c r="H36" s="509">
        <f>'5.3.1'!K36</f>
        <v>15544</v>
      </c>
      <c r="I36" s="509"/>
      <c r="J36" s="509">
        <f>'5.3.1'!L36</f>
        <v>0</v>
      </c>
      <c r="K36" s="510"/>
    </row>
    <row r="37" spans="1:11" ht="16.5" customHeight="1">
      <c r="A37" s="677" t="s">
        <v>305</v>
      </c>
      <c r="B37" s="112">
        <v>53033</v>
      </c>
      <c r="C37" s="113" t="s">
        <v>334</v>
      </c>
      <c r="D37" s="509">
        <f>'5.3.1'!D37</f>
        <v>0</v>
      </c>
      <c r="E37" s="509">
        <v>0</v>
      </c>
      <c r="F37" s="509">
        <f>'5.3.1'!E37</f>
        <v>0</v>
      </c>
      <c r="G37" s="509">
        <v>0</v>
      </c>
      <c r="H37" s="509">
        <f>'5.3.1'!K37</f>
        <v>0</v>
      </c>
      <c r="I37" s="509">
        <v>0</v>
      </c>
      <c r="J37" s="509">
        <f>'5.3.1'!L37</f>
        <v>0</v>
      </c>
      <c r="K37" s="510">
        <v>0</v>
      </c>
    </row>
    <row r="38" spans="1:11" ht="16.5" customHeight="1">
      <c r="A38" s="677"/>
      <c r="B38" s="112">
        <v>53133</v>
      </c>
      <c r="C38" s="113" t="s">
        <v>265</v>
      </c>
      <c r="D38" s="509">
        <f>'5.3.1'!D38</f>
        <v>0</v>
      </c>
      <c r="E38" s="509"/>
      <c r="F38" s="509">
        <f>'5.3.1'!E38</f>
        <v>0</v>
      </c>
      <c r="G38" s="509"/>
      <c r="H38" s="509">
        <f>'5.3.1'!K38</f>
        <v>0</v>
      </c>
      <c r="I38" s="509"/>
      <c r="J38" s="509">
        <f>'5.3.1'!L38</f>
        <v>0</v>
      </c>
      <c r="K38" s="510"/>
    </row>
    <row r="39" spans="1:11" ht="16.5" customHeight="1">
      <c r="A39" s="677" t="s">
        <v>306</v>
      </c>
      <c r="B39" s="112">
        <v>53034</v>
      </c>
      <c r="C39" s="113" t="s">
        <v>334</v>
      </c>
      <c r="D39" s="509">
        <f>'5.3.1'!D39</f>
        <v>0</v>
      </c>
      <c r="E39" s="509">
        <v>0</v>
      </c>
      <c r="F39" s="509">
        <f>'5.3.1'!E39</f>
        <v>0</v>
      </c>
      <c r="G39" s="509"/>
      <c r="H39" s="509">
        <f>'5.3.1'!K39</f>
        <v>0</v>
      </c>
      <c r="I39" s="509">
        <v>0</v>
      </c>
      <c r="J39" s="509">
        <f>'5.3.1'!L39</f>
        <v>0</v>
      </c>
      <c r="K39" s="510"/>
    </row>
    <row r="40" spans="1:11" ht="16.5" customHeight="1">
      <c r="A40" s="677"/>
      <c r="B40" s="112">
        <v>53134</v>
      </c>
      <c r="C40" s="113" t="s">
        <v>265</v>
      </c>
      <c r="D40" s="509">
        <f>'5.3.1'!D40</f>
        <v>0</v>
      </c>
      <c r="E40" s="509"/>
      <c r="F40" s="509">
        <f>'5.3.1'!E40</f>
        <v>0</v>
      </c>
      <c r="G40" s="509"/>
      <c r="H40" s="509">
        <f>'5.3.1'!K40</f>
        <v>0</v>
      </c>
      <c r="I40" s="509"/>
      <c r="J40" s="509">
        <f>'5.3.1'!L40</f>
        <v>0</v>
      </c>
      <c r="K40" s="510"/>
    </row>
    <row r="41" spans="1:11" ht="16.5" customHeight="1">
      <c r="A41" s="677" t="s">
        <v>307</v>
      </c>
      <c r="B41" s="112">
        <v>53035</v>
      </c>
      <c r="C41" s="113" t="s">
        <v>334</v>
      </c>
      <c r="D41" s="509">
        <f>'5.3.1'!D41</f>
        <v>0</v>
      </c>
      <c r="E41" s="509">
        <v>0</v>
      </c>
      <c r="F41" s="509">
        <f>'5.3.1'!E41</f>
        <v>0</v>
      </c>
      <c r="G41" s="509">
        <v>0</v>
      </c>
      <c r="H41" s="509">
        <f>'5.3.1'!K41</f>
        <v>0</v>
      </c>
      <c r="I41" s="509">
        <v>0</v>
      </c>
      <c r="J41" s="509">
        <f>'5.3.1'!L41</f>
        <v>0</v>
      </c>
      <c r="K41" s="510">
        <v>0</v>
      </c>
    </row>
    <row r="42" spans="1:11" ht="16.5" customHeight="1">
      <c r="A42" s="677"/>
      <c r="B42" s="112">
        <v>53135</v>
      </c>
      <c r="C42" s="113" t="s">
        <v>265</v>
      </c>
      <c r="D42" s="509">
        <f>'5.3.1'!D42</f>
        <v>0</v>
      </c>
      <c r="E42" s="509"/>
      <c r="F42" s="509">
        <f>'5.3.1'!E42</f>
        <v>0</v>
      </c>
      <c r="G42" s="509"/>
      <c r="H42" s="509">
        <f>'5.3.1'!K42</f>
        <v>0</v>
      </c>
      <c r="I42" s="509"/>
      <c r="J42" s="509">
        <f>'5.3.1'!L42</f>
        <v>0</v>
      </c>
      <c r="K42" s="510"/>
    </row>
    <row r="43" spans="1:11" ht="16.5" customHeight="1">
      <c r="A43" s="677" t="s">
        <v>308</v>
      </c>
      <c r="B43" s="112">
        <v>53036</v>
      </c>
      <c r="C43" s="113" t="s">
        <v>334</v>
      </c>
      <c r="D43" s="509">
        <f>'5.3.1'!D43</f>
        <v>0</v>
      </c>
      <c r="E43" s="509">
        <v>0</v>
      </c>
      <c r="F43" s="509">
        <f>'5.3.1'!E43</f>
        <v>0</v>
      </c>
      <c r="G43" s="509">
        <v>0</v>
      </c>
      <c r="H43" s="509">
        <f>'5.3.1'!K43</f>
        <v>0</v>
      </c>
      <c r="I43" s="509">
        <v>0</v>
      </c>
      <c r="J43" s="509">
        <f>'5.3.1'!L43</f>
        <v>0</v>
      </c>
      <c r="K43" s="510">
        <v>0</v>
      </c>
    </row>
    <row r="44" spans="1:11" ht="16.5" customHeight="1">
      <c r="A44" s="678"/>
      <c r="B44" s="115">
        <v>53136</v>
      </c>
      <c r="C44" s="116" t="s">
        <v>265</v>
      </c>
      <c r="D44" s="511">
        <f>'5.3.1'!D44</f>
        <v>0</v>
      </c>
      <c r="E44" s="511"/>
      <c r="F44" s="511">
        <f>'5.3.1'!E44</f>
        <v>0</v>
      </c>
      <c r="G44" s="511"/>
      <c r="H44" s="511">
        <f>'5.3.1'!K44</f>
        <v>0</v>
      </c>
      <c r="I44" s="511"/>
      <c r="J44" s="511">
        <f>'5.3.1'!L44</f>
        <v>0</v>
      </c>
      <c r="K44" s="512"/>
    </row>
  </sheetData>
  <sheetProtection/>
  <mergeCells count="27">
    <mergeCell ref="K19:K20"/>
    <mergeCell ref="A14:K14"/>
    <mergeCell ref="A16:K16"/>
    <mergeCell ref="A37:A38"/>
    <mergeCell ref="A35:A36"/>
    <mergeCell ref="A18:A20"/>
    <mergeCell ref="B18:B20"/>
    <mergeCell ref="C18:C20"/>
    <mergeCell ref="D18:G18"/>
    <mergeCell ref="H18:K18"/>
    <mergeCell ref="A41:A42"/>
    <mergeCell ref="A43:A44"/>
    <mergeCell ref="A21:A22"/>
    <mergeCell ref="A23:A24"/>
    <mergeCell ref="A25:A26"/>
    <mergeCell ref="A27:A28"/>
    <mergeCell ref="A29:A30"/>
    <mergeCell ref="A31:A32"/>
    <mergeCell ref="A33:A34"/>
    <mergeCell ref="D19:D20"/>
    <mergeCell ref="G19:G20"/>
    <mergeCell ref="H19:H20"/>
    <mergeCell ref="A39:A40"/>
    <mergeCell ref="J19:J20"/>
    <mergeCell ref="E19:E20"/>
    <mergeCell ref="F19:F20"/>
    <mergeCell ref="I19:I20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zoomScale="75" zoomScaleNormal="75" zoomScalePageLayoutView="0" workbookViewId="0" topLeftCell="A40">
      <selection activeCell="F78" sqref="F78"/>
    </sheetView>
  </sheetViews>
  <sheetFormatPr defaultColWidth="9.00390625" defaultRowHeight="12.75"/>
  <cols>
    <col min="1" max="1" width="40.25390625" style="86" customWidth="1"/>
    <col min="2" max="2" width="10.375" style="86" customWidth="1"/>
    <col min="3" max="3" width="13.25390625" style="86" customWidth="1"/>
    <col min="4" max="4" width="15.875" style="86" customWidth="1"/>
    <col min="5" max="5" width="13.00390625" style="86" customWidth="1"/>
    <col min="6" max="6" width="13.625" style="86" customWidth="1"/>
    <col min="7" max="7" width="14.375" style="86" customWidth="1"/>
    <col min="8" max="8" width="16.875" style="86" customWidth="1"/>
    <col min="9" max="9" width="13.875" style="86" customWidth="1"/>
    <col min="10" max="10" width="14.125" style="86" customWidth="1"/>
    <col min="11" max="11" width="15.375" style="86" customWidth="1"/>
    <col min="12" max="12" width="16.25390625" style="86" customWidth="1"/>
    <col min="13" max="13" width="13.375" style="86" customWidth="1"/>
    <col min="14" max="14" width="15.00390625" style="86" customWidth="1"/>
    <col min="15" max="16384" width="9.125" style="86" customWidth="1"/>
  </cols>
  <sheetData>
    <row r="2" spans="2:6" s="87" customFormat="1" ht="24" customHeight="1" hidden="1">
      <c r="B2" s="88"/>
      <c r="D2" s="89"/>
      <c r="E2" s="90"/>
      <c r="F2" s="92" t="s">
        <v>17</v>
      </c>
    </row>
    <row r="3" spans="2:6" s="87" customFormat="1" ht="24" customHeight="1" hidden="1">
      <c r="B3" s="88"/>
      <c r="E3" s="93" t="s">
        <v>273</v>
      </c>
      <c r="F3" s="94" t="s">
        <v>18</v>
      </c>
    </row>
    <row r="4" spans="2:6" s="87" customFormat="1" ht="24" customHeight="1" hidden="1">
      <c r="B4" s="95"/>
      <c r="E4" s="93" t="s">
        <v>274</v>
      </c>
      <c r="F4" s="94"/>
    </row>
    <row r="5" spans="1:6" s="87" customFormat="1" ht="24" customHeight="1" hidden="1">
      <c r="A5" s="96" t="s">
        <v>19</v>
      </c>
      <c r="C5" s="96"/>
      <c r="D5" s="96"/>
      <c r="E5" s="93" t="s">
        <v>275</v>
      </c>
      <c r="F5" s="94"/>
    </row>
    <row r="6" spans="1:6" s="87" customFormat="1" ht="24" customHeight="1" hidden="1">
      <c r="A6" s="97" t="s">
        <v>20</v>
      </c>
      <c r="D6" s="98"/>
      <c r="E6" s="93" t="s">
        <v>276</v>
      </c>
      <c r="F6" s="94"/>
    </row>
    <row r="7" spans="1:6" s="87" customFormat="1" ht="24" customHeight="1" hidden="1">
      <c r="A7" s="96" t="s">
        <v>21</v>
      </c>
      <c r="C7" s="96"/>
      <c r="D7" s="96"/>
      <c r="E7" s="93" t="s">
        <v>277</v>
      </c>
      <c r="F7" s="94"/>
    </row>
    <row r="8" spans="1:6" s="87" customFormat="1" ht="24" customHeight="1" hidden="1">
      <c r="A8" s="96" t="s">
        <v>22</v>
      </c>
      <c r="D8" s="98"/>
      <c r="E8" s="93"/>
      <c r="F8" s="94"/>
    </row>
    <row r="9" spans="1:6" s="87" customFormat="1" ht="24" customHeight="1" hidden="1">
      <c r="A9" s="99"/>
      <c r="C9" s="99"/>
      <c r="E9" s="93" t="s">
        <v>278</v>
      </c>
      <c r="F9" s="94"/>
    </row>
    <row r="10" spans="1:6" s="87" customFormat="1" ht="24" customHeight="1" hidden="1">
      <c r="A10" s="97" t="s">
        <v>23</v>
      </c>
      <c r="D10" s="98"/>
      <c r="E10" s="93" t="s">
        <v>279</v>
      </c>
      <c r="F10" s="100">
        <v>384</v>
      </c>
    </row>
    <row r="11" spans="1:6" s="87" customFormat="1" ht="24" customHeight="1" hidden="1">
      <c r="A11" s="97" t="s">
        <v>24</v>
      </c>
      <c r="C11" s="101"/>
      <c r="D11" s="90"/>
      <c r="E11" s="102"/>
      <c r="F11" s="103"/>
    </row>
    <row r="12" spans="2:6" s="87" customFormat="1" ht="24" customHeight="1" hidden="1">
      <c r="B12" s="99"/>
      <c r="C12" s="99"/>
      <c r="D12" s="99"/>
      <c r="E12" s="99"/>
      <c r="F12" s="104"/>
    </row>
    <row r="13" spans="13:14" ht="15.75">
      <c r="M13" s="761" t="s">
        <v>541</v>
      </c>
      <c r="N13" s="761"/>
    </row>
    <row r="14" spans="1:9" ht="19.5" customHeight="1">
      <c r="A14" s="663" t="s">
        <v>542</v>
      </c>
      <c r="B14" s="663"/>
      <c r="C14" s="663"/>
      <c r="D14" s="663"/>
      <c r="E14" s="663"/>
      <c r="F14" s="663"/>
      <c r="G14" s="663"/>
      <c r="H14" s="663"/>
      <c r="I14" s="663"/>
    </row>
    <row r="15" ht="9.75" customHeight="1"/>
    <row r="16" spans="1:10" ht="35.25" customHeight="1">
      <c r="A16" s="776" t="s">
        <v>291</v>
      </c>
      <c r="B16" s="772"/>
      <c r="C16" s="772"/>
      <c r="D16" s="339" t="s">
        <v>1</v>
      </c>
      <c r="E16" s="774" t="s">
        <v>661</v>
      </c>
      <c r="F16" s="775"/>
      <c r="G16" s="772" t="s">
        <v>530</v>
      </c>
      <c r="H16" s="772"/>
      <c r="I16" s="772" t="s">
        <v>531</v>
      </c>
      <c r="J16" s="773"/>
    </row>
    <row r="17" spans="1:10" ht="30" customHeight="1">
      <c r="A17" s="615" t="s">
        <v>543</v>
      </c>
      <c r="B17" s="708"/>
      <c r="C17" s="708"/>
      <c r="D17" s="340">
        <v>5320</v>
      </c>
      <c r="E17" s="764">
        <f>SUM(E20:F26)</f>
        <v>0</v>
      </c>
      <c r="F17" s="771"/>
      <c r="G17" s="764">
        <f>SUM(G20:H26)</f>
        <v>0</v>
      </c>
      <c r="H17" s="771"/>
      <c r="I17" s="764">
        <f>SUM(I20:J26)</f>
        <v>0</v>
      </c>
      <c r="J17" s="765"/>
    </row>
    <row r="18" spans="1:10" ht="15" customHeight="1">
      <c r="A18" s="766" t="s">
        <v>544</v>
      </c>
      <c r="B18" s="767"/>
      <c r="C18" s="768"/>
      <c r="D18" s="341"/>
      <c r="E18" s="129"/>
      <c r="F18" s="129"/>
      <c r="G18" s="129"/>
      <c r="H18" s="129"/>
      <c r="I18" s="129"/>
      <c r="J18" s="164"/>
    </row>
    <row r="19" spans="1:10" ht="18" customHeight="1">
      <c r="A19" s="769" t="s">
        <v>545</v>
      </c>
      <c r="B19" s="770"/>
      <c r="C19" s="770"/>
      <c r="D19" s="342">
        <v>5321</v>
      </c>
      <c r="E19" s="716">
        <f>SUM(E20:F26)</f>
        <v>0</v>
      </c>
      <c r="F19" s="717"/>
      <c r="G19" s="716">
        <f>SUM(G20:H26)</f>
        <v>0</v>
      </c>
      <c r="H19" s="717"/>
      <c r="I19" s="716">
        <f>SUM(I20:J26)</f>
        <v>0</v>
      </c>
      <c r="J19" s="721"/>
    </row>
    <row r="20" spans="1:10" ht="18" customHeight="1">
      <c r="A20" s="705" t="s">
        <v>4</v>
      </c>
      <c r="B20" s="706"/>
      <c r="C20" s="706"/>
      <c r="D20" s="343">
        <v>53211</v>
      </c>
      <c r="E20" s="716">
        <v>0</v>
      </c>
      <c r="F20" s="717"/>
      <c r="G20" s="716">
        <v>0</v>
      </c>
      <c r="H20" s="717"/>
      <c r="I20" s="716"/>
      <c r="J20" s="721"/>
    </row>
    <row r="21" spans="1:10" ht="18" customHeight="1">
      <c r="A21" s="705" t="s">
        <v>5</v>
      </c>
      <c r="B21" s="706"/>
      <c r="C21" s="706"/>
      <c r="D21" s="343">
        <v>53212</v>
      </c>
      <c r="E21" s="716">
        <v>0</v>
      </c>
      <c r="F21" s="717"/>
      <c r="G21" s="716">
        <v>0</v>
      </c>
      <c r="H21" s="717"/>
      <c r="I21" s="716"/>
      <c r="J21" s="721"/>
    </row>
    <row r="22" spans="1:10" ht="18" customHeight="1">
      <c r="A22" s="705" t="s">
        <v>6</v>
      </c>
      <c r="B22" s="706"/>
      <c r="C22" s="706"/>
      <c r="D22" s="343">
        <v>53213</v>
      </c>
      <c r="E22" s="716">
        <v>0</v>
      </c>
      <c r="F22" s="717"/>
      <c r="G22" s="716">
        <v>0</v>
      </c>
      <c r="H22" s="717"/>
      <c r="I22" s="716"/>
      <c r="J22" s="721"/>
    </row>
    <row r="23" spans="1:10" ht="18" customHeight="1">
      <c r="A23" s="705" t="s">
        <v>546</v>
      </c>
      <c r="B23" s="706"/>
      <c r="C23" s="706"/>
      <c r="D23" s="343">
        <v>5322</v>
      </c>
      <c r="E23" s="716"/>
      <c r="F23" s="717"/>
      <c r="G23" s="716"/>
      <c r="H23" s="717"/>
      <c r="I23" s="716"/>
      <c r="J23" s="721"/>
    </row>
    <row r="24" spans="1:10" ht="18" customHeight="1">
      <c r="A24" s="705" t="s">
        <v>305</v>
      </c>
      <c r="B24" s="706"/>
      <c r="C24" s="706"/>
      <c r="D24" s="343">
        <v>53221</v>
      </c>
      <c r="E24" s="716">
        <v>0</v>
      </c>
      <c r="F24" s="717"/>
      <c r="G24" s="716">
        <v>0</v>
      </c>
      <c r="H24" s="717"/>
      <c r="I24" s="716"/>
      <c r="J24" s="721"/>
    </row>
    <row r="25" spans="1:10" ht="18" customHeight="1">
      <c r="A25" s="705" t="s">
        <v>307</v>
      </c>
      <c r="B25" s="706"/>
      <c r="C25" s="706"/>
      <c r="D25" s="343">
        <v>53222</v>
      </c>
      <c r="E25" s="716">
        <v>0</v>
      </c>
      <c r="F25" s="717"/>
      <c r="G25" s="716">
        <v>0</v>
      </c>
      <c r="H25" s="717"/>
      <c r="I25" s="716"/>
      <c r="J25" s="721"/>
    </row>
    <row r="26" spans="1:10" ht="18" customHeight="1">
      <c r="A26" s="705" t="s">
        <v>547</v>
      </c>
      <c r="B26" s="706"/>
      <c r="C26" s="706"/>
      <c r="D26" s="343">
        <v>53223</v>
      </c>
      <c r="E26" s="716">
        <v>0</v>
      </c>
      <c r="F26" s="717"/>
      <c r="G26" s="716">
        <v>0</v>
      </c>
      <c r="H26" s="717"/>
      <c r="I26" s="716"/>
      <c r="J26" s="721"/>
    </row>
    <row r="27" spans="1:10" ht="31.5" customHeight="1">
      <c r="A27" s="766" t="s">
        <v>548</v>
      </c>
      <c r="B27" s="767"/>
      <c r="C27" s="767"/>
      <c r="D27" s="344">
        <v>5325</v>
      </c>
      <c r="E27" s="716">
        <f>SUM(E30:F36)</f>
        <v>0</v>
      </c>
      <c r="F27" s="717"/>
      <c r="G27" s="716">
        <f>SUM(G30:H36)</f>
        <v>0</v>
      </c>
      <c r="H27" s="717"/>
      <c r="I27" s="716">
        <f>SUM(I30:J36)</f>
        <v>0</v>
      </c>
      <c r="J27" s="721"/>
    </row>
    <row r="28" spans="1:11" ht="15" customHeight="1">
      <c r="A28" s="766" t="s">
        <v>544</v>
      </c>
      <c r="B28" s="767"/>
      <c r="C28" s="768"/>
      <c r="D28" s="345"/>
      <c r="E28" s="473"/>
      <c r="F28" s="473"/>
      <c r="G28" s="473"/>
      <c r="H28" s="473"/>
      <c r="I28" s="473"/>
      <c r="J28" s="474"/>
      <c r="K28" s="153"/>
    </row>
    <row r="29" spans="1:10" ht="18" customHeight="1">
      <c r="A29" s="769" t="s">
        <v>545</v>
      </c>
      <c r="B29" s="770"/>
      <c r="C29" s="770"/>
      <c r="D29" s="342">
        <v>5326</v>
      </c>
      <c r="E29" s="716">
        <f>SUM(E30:F36)</f>
        <v>0</v>
      </c>
      <c r="F29" s="717"/>
      <c r="G29" s="716">
        <f>SUM(G30:H36)</f>
        <v>0</v>
      </c>
      <c r="H29" s="717"/>
      <c r="I29" s="716">
        <f>SUM(I30:J36)</f>
        <v>0</v>
      </c>
      <c r="J29" s="721"/>
    </row>
    <row r="30" spans="1:10" ht="18" customHeight="1">
      <c r="A30" s="705" t="s">
        <v>4</v>
      </c>
      <c r="B30" s="706"/>
      <c r="C30" s="706"/>
      <c r="D30" s="343">
        <v>53261</v>
      </c>
      <c r="E30" s="716">
        <v>0</v>
      </c>
      <c r="F30" s="717"/>
      <c r="G30" s="716">
        <v>0</v>
      </c>
      <c r="H30" s="717"/>
      <c r="I30" s="716"/>
      <c r="J30" s="721"/>
    </row>
    <row r="31" spans="1:10" ht="18" customHeight="1">
      <c r="A31" s="705" t="s">
        <v>5</v>
      </c>
      <c r="B31" s="706"/>
      <c r="C31" s="706"/>
      <c r="D31" s="343">
        <v>53262</v>
      </c>
      <c r="E31" s="716">
        <v>0</v>
      </c>
      <c r="F31" s="717"/>
      <c r="G31" s="716">
        <v>0</v>
      </c>
      <c r="H31" s="717"/>
      <c r="I31" s="716"/>
      <c r="J31" s="721"/>
    </row>
    <row r="32" spans="1:10" ht="18" customHeight="1">
      <c r="A32" s="705" t="s">
        <v>6</v>
      </c>
      <c r="B32" s="706"/>
      <c r="C32" s="706"/>
      <c r="D32" s="343">
        <v>53263</v>
      </c>
      <c r="E32" s="716">
        <v>0</v>
      </c>
      <c r="F32" s="717"/>
      <c r="G32" s="716">
        <v>0</v>
      </c>
      <c r="H32" s="717"/>
      <c r="I32" s="716"/>
      <c r="J32" s="721"/>
    </row>
    <row r="33" spans="1:10" ht="18" customHeight="1">
      <c r="A33" s="705" t="s">
        <v>546</v>
      </c>
      <c r="B33" s="706"/>
      <c r="C33" s="706"/>
      <c r="D33" s="343">
        <v>5327</v>
      </c>
      <c r="E33" s="716"/>
      <c r="F33" s="717"/>
      <c r="G33" s="716"/>
      <c r="H33" s="717"/>
      <c r="I33" s="716"/>
      <c r="J33" s="721"/>
    </row>
    <row r="34" spans="1:10" ht="18" customHeight="1">
      <c r="A34" s="705" t="s">
        <v>305</v>
      </c>
      <c r="B34" s="706"/>
      <c r="C34" s="706"/>
      <c r="D34" s="343">
        <v>53271</v>
      </c>
      <c r="E34" s="716">
        <v>0</v>
      </c>
      <c r="F34" s="717"/>
      <c r="G34" s="716">
        <v>0</v>
      </c>
      <c r="H34" s="717"/>
      <c r="I34" s="716"/>
      <c r="J34" s="721"/>
    </row>
    <row r="35" spans="1:10" ht="18" customHeight="1">
      <c r="A35" s="705" t="s">
        <v>307</v>
      </c>
      <c r="B35" s="706"/>
      <c r="C35" s="706"/>
      <c r="D35" s="343">
        <v>53272</v>
      </c>
      <c r="E35" s="716">
        <v>0</v>
      </c>
      <c r="F35" s="717"/>
      <c r="G35" s="716">
        <v>0</v>
      </c>
      <c r="H35" s="717"/>
      <c r="I35" s="716"/>
      <c r="J35" s="721"/>
    </row>
    <row r="36" spans="1:10" ht="18" customHeight="1">
      <c r="A36" s="705" t="s">
        <v>547</v>
      </c>
      <c r="B36" s="706"/>
      <c r="C36" s="706"/>
      <c r="D36" s="343">
        <v>53273</v>
      </c>
      <c r="E36" s="716">
        <v>0</v>
      </c>
      <c r="F36" s="717"/>
      <c r="G36" s="716">
        <v>0</v>
      </c>
      <c r="H36" s="717"/>
      <c r="I36" s="716"/>
      <c r="J36" s="721"/>
    </row>
    <row r="37" spans="1:10" ht="31.5" customHeight="1">
      <c r="A37" s="766" t="s">
        <v>549</v>
      </c>
      <c r="B37" s="767"/>
      <c r="C37" s="767"/>
      <c r="D37" s="344">
        <v>5328</v>
      </c>
      <c r="E37" s="716">
        <f>E39+E40+E41</f>
        <v>0</v>
      </c>
      <c r="F37" s="717"/>
      <c r="G37" s="716">
        <f>G39+G40+G41</f>
        <v>0</v>
      </c>
      <c r="H37" s="717"/>
      <c r="I37" s="716">
        <f>I39+I40+I41</f>
        <v>0</v>
      </c>
      <c r="J37" s="721"/>
    </row>
    <row r="38" spans="1:11" ht="15" customHeight="1">
      <c r="A38" s="766" t="s">
        <v>544</v>
      </c>
      <c r="B38" s="767"/>
      <c r="C38" s="768"/>
      <c r="D38" s="345"/>
      <c r="E38" s="480"/>
      <c r="F38" s="480"/>
      <c r="G38" s="480"/>
      <c r="H38" s="480"/>
      <c r="I38" s="480"/>
      <c r="J38" s="481"/>
      <c r="K38" s="153"/>
    </row>
    <row r="39" spans="1:10" ht="18" customHeight="1">
      <c r="A39" s="705" t="s">
        <v>305</v>
      </c>
      <c r="B39" s="706"/>
      <c r="C39" s="706"/>
      <c r="D39" s="342">
        <v>53281</v>
      </c>
      <c r="E39" s="716">
        <v>0</v>
      </c>
      <c r="F39" s="717"/>
      <c r="G39" s="716">
        <v>0</v>
      </c>
      <c r="H39" s="717"/>
      <c r="I39" s="716"/>
      <c r="J39" s="721"/>
    </row>
    <row r="40" spans="1:10" ht="18" customHeight="1">
      <c r="A40" s="705" t="s">
        <v>307</v>
      </c>
      <c r="B40" s="706"/>
      <c r="C40" s="706"/>
      <c r="D40" s="343">
        <v>53282</v>
      </c>
      <c r="E40" s="716">
        <v>0</v>
      </c>
      <c r="F40" s="717"/>
      <c r="G40" s="716">
        <v>0</v>
      </c>
      <c r="H40" s="717"/>
      <c r="I40" s="716"/>
      <c r="J40" s="721"/>
    </row>
    <row r="41" spans="1:10" ht="15.75" customHeight="1">
      <c r="A41" s="705" t="s">
        <v>547</v>
      </c>
      <c r="B41" s="706"/>
      <c r="C41" s="706"/>
      <c r="D41" s="343">
        <v>53283</v>
      </c>
      <c r="E41" s="716">
        <v>0</v>
      </c>
      <c r="F41" s="717"/>
      <c r="G41" s="716">
        <v>0</v>
      </c>
      <c r="H41" s="717"/>
      <c r="I41" s="716"/>
      <c r="J41" s="721"/>
    </row>
    <row r="42" spans="1:10" ht="33" customHeight="1">
      <c r="A42" s="766" t="s">
        <v>550</v>
      </c>
      <c r="B42" s="767"/>
      <c r="C42" s="767"/>
      <c r="D42" s="344">
        <v>5329</v>
      </c>
      <c r="E42" s="716">
        <f>E44+E45+E46</f>
        <v>0</v>
      </c>
      <c r="F42" s="717"/>
      <c r="G42" s="716">
        <f>G44+G45+G46</f>
        <v>0</v>
      </c>
      <c r="H42" s="717"/>
      <c r="I42" s="716">
        <f>I44+I45+I46</f>
        <v>0</v>
      </c>
      <c r="J42" s="721"/>
    </row>
    <row r="43" spans="1:11" ht="15" customHeight="1">
      <c r="A43" s="766" t="s">
        <v>544</v>
      </c>
      <c r="B43" s="767"/>
      <c r="C43" s="768"/>
      <c r="D43" s="341"/>
      <c r="E43" s="480"/>
      <c r="F43" s="480"/>
      <c r="G43" s="480"/>
      <c r="H43" s="480"/>
      <c r="I43" s="480"/>
      <c r="J43" s="481"/>
      <c r="K43" s="153"/>
    </row>
    <row r="44" spans="1:10" ht="18" customHeight="1">
      <c r="A44" s="705" t="s">
        <v>305</v>
      </c>
      <c r="B44" s="706"/>
      <c r="C44" s="706"/>
      <c r="D44" s="342">
        <v>53291</v>
      </c>
      <c r="E44" s="716">
        <v>0</v>
      </c>
      <c r="F44" s="717"/>
      <c r="G44" s="716">
        <v>0</v>
      </c>
      <c r="H44" s="717"/>
      <c r="I44" s="716"/>
      <c r="J44" s="721"/>
    </row>
    <row r="45" spans="1:10" ht="18" customHeight="1">
      <c r="A45" s="705" t="s">
        <v>307</v>
      </c>
      <c r="B45" s="706"/>
      <c r="C45" s="706"/>
      <c r="D45" s="343">
        <v>53292</v>
      </c>
      <c r="E45" s="716">
        <v>0</v>
      </c>
      <c r="F45" s="717"/>
      <c r="G45" s="716">
        <v>0</v>
      </c>
      <c r="H45" s="717"/>
      <c r="I45" s="716"/>
      <c r="J45" s="721"/>
    </row>
    <row r="46" spans="1:10" ht="18" customHeight="1">
      <c r="A46" s="707" t="s">
        <v>547</v>
      </c>
      <c r="B46" s="715"/>
      <c r="C46" s="715"/>
      <c r="D46" s="346">
        <v>53293</v>
      </c>
      <c r="E46" s="718">
        <v>0</v>
      </c>
      <c r="F46" s="719"/>
      <c r="G46" s="718">
        <v>0</v>
      </c>
      <c r="H46" s="719"/>
      <c r="I46" s="718"/>
      <c r="J46" s="723"/>
    </row>
    <row r="47" spans="1:10" ht="14.25" customHeight="1">
      <c r="A47" s="347"/>
      <c r="B47" s="347"/>
      <c r="C47" s="347"/>
      <c r="D47" s="348"/>
      <c r="E47" s="139"/>
      <c r="F47" s="139"/>
      <c r="G47" s="139"/>
      <c r="H47" s="139"/>
      <c r="I47" s="139"/>
      <c r="J47" s="139"/>
    </row>
    <row r="48" spans="1:10" ht="18" customHeight="1" hidden="1">
      <c r="A48" s="347"/>
      <c r="B48" s="347"/>
      <c r="C48" s="347"/>
      <c r="D48" s="348"/>
      <c r="E48" s="139"/>
      <c r="F48" s="139"/>
      <c r="G48" s="139"/>
      <c r="H48" s="139"/>
      <c r="I48" s="139"/>
      <c r="J48" s="139"/>
    </row>
    <row r="49" spans="1:10" ht="18" customHeight="1" hidden="1">
      <c r="A49" s="347"/>
      <c r="B49" s="347"/>
      <c r="C49" s="347"/>
      <c r="D49" s="348"/>
      <c r="E49" s="139"/>
      <c r="F49" s="139"/>
      <c r="G49" s="139"/>
      <c r="H49" s="139"/>
      <c r="I49" s="139"/>
      <c r="J49" s="139"/>
    </row>
    <row r="50" spans="1:10" ht="18" customHeight="1" hidden="1">
      <c r="A50" s="347"/>
      <c r="B50" s="347"/>
      <c r="C50" s="347"/>
      <c r="D50" s="348"/>
      <c r="E50" s="139"/>
      <c r="F50" s="139"/>
      <c r="G50" s="139"/>
      <c r="H50" s="139"/>
      <c r="I50" s="139"/>
      <c r="J50" s="139"/>
    </row>
    <row r="51" spans="1:10" ht="18" customHeight="1" hidden="1">
      <c r="A51" s="347"/>
      <c r="B51" s="347"/>
      <c r="C51" s="347"/>
      <c r="D51" s="348"/>
      <c r="E51" s="139"/>
      <c r="F51" s="139"/>
      <c r="G51" s="139"/>
      <c r="H51" s="139"/>
      <c r="I51" s="139"/>
      <c r="J51" s="139"/>
    </row>
    <row r="52" spans="1:10" ht="18" customHeight="1" hidden="1">
      <c r="A52" s="347"/>
      <c r="B52" s="347"/>
      <c r="C52" s="347"/>
      <c r="D52" s="348"/>
      <c r="E52" s="139"/>
      <c r="F52" s="139"/>
      <c r="G52" s="139"/>
      <c r="H52" s="139"/>
      <c r="I52" s="139"/>
      <c r="J52" s="139"/>
    </row>
    <row r="53" ht="15.75" hidden="1"/>
    <row r="54" spans="1:12" ht="19.5" customHeight="1">
      <c r="A54" s="663" t="s">
        <v>551</v>
      </c>
      <c r="B54" s="663"/>
      <c r="C54" s="663"/>
      <c r="D54" s="663"/>
      <c r="E54" s="663"/>
      <c r="F54" s="663"/>
      <c r="G54" s="663"/>
      <c r="H54" s="663"/>
      <c r="I54" s="663"/>
      <c r="J54" s="663"/>
      <c r="K54" s="663"/>
      <c r="L54" s="663"/>
    </row>
    <row r="55" spans="1:12" ht="19.5" customHeight="1" hidden="1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</row>
    <row r="56" ht="14.25" customHeight="1">
      <c r="L56" s="139"/>
    </row>
    <row r="57" spans="1:14" ht="15.75" customHeight="1">
      <c r="A57" s="780" t="s">
        <v>0</v>
      </c>
      <c r="B57" s="759" t="s">
        <v>1</v>
      </c>
      <c r="C57" s="759" t="s">
        <v>252</v>
      </c>
      <c r="D57" s="759" t="s">
        <v>253</v>
      </c>
      <c r="E57" s="759"/>
      <c r="F57" s="759"/>
      <c r="G57" s="759" t="s">
        <v>254</v>
      </c>
      <c r="H57" s="759"/>
      <c r="I57" s="759"/>
      <c r="J57" s="759"/>
      <c r="K57" s="759"/>
      <c r="L57" s="759" t="s">
        <v>255</v>
      </c>
      <c r="M57" s="759"/>
      <c r="N57" s="760"/>
    </row>
    <row r="58" spans="1:14" ht="15.75" customHeight="1">
      <c r="A58" s="781"/>
      <c r="B58" s="762"/>
      <c r="C58" s="762"/>
      <c r="D58" s="762" t="s">
        <v>552</v>
      </c>
      <c r="E58" s="755" t="s">
        <v>553</v>
      </c>
      <c r="F58" s="762" t="s">
        <v>554</v>
      </c>
      <c r="G58" s="762" t="s">
        <v>555</v>
      </c>
      <c r="H58" s="762" t="s">
        <v>321</v>
      </c>
      <c r="I58" s="762"/>
      <c r="J58" s="762" t="s">
        <v>556</v>
      </c>
      <c r="K58" s="762" t="s">
        <v>557</v>
      </c>
      <c r="L58" s="762" t="s">
        <v>558</v>
      </c>
      <c r="M58" s="755" t="s">
        <v>553</v>
      </c>
      <c r="N58" s="757" t="s">
        <v>554</v>
      </c>
    </row>
    <row r="59" spans="1:14" ht="47.25" customHeight="1">
      <c r="A59" s="782"/>
      <c r="B59" s="763"/>
      <c r="C59" s="763"/>
      <c r="D59" s="763"/>
      <c r="E59" s="756"/>
      <c r="F59" s="763"/>
      <c r="G59" s="763"/>
      <c r="H59" s="124" t="s">
        <v>558</v>
      </c>
      <c r="I59" s="349" t="s">
        <v>559</v>
      </c>
      <c r="J59" s="763"/>
      <c r="K59" s="763"/>
      <c r="L59" s="763"/>
      <c r="M59" s="756"/>
      <c r="N59" s="758"/>
    </row>
    <row r="60" spans="1:14" ht="18" customHeight="1">
      <c r="A60" s="779" t="s">
        <v>560</v>
      </c>
      <c r="B60" s="342">
        <v>5400</v>
      </c>
      <c r="C60" s="127" t="s">
        <v>334</v>
      </c>
      <c r="D60" s="482">
        <f aca="true" t="shared" si="0" ref="D60:N60">D63+D65+D67+D69+D71</f>
        <v>7204573</v>
      </c>
      <c r="E60" s="482">
        <f t="shared" si="0"/>
        <v>-19794</v>
      </c>
      <c r="F60" s="482">
        <f t="shared" si="0"/>
        <v>7184779</v>
      </c>
      <c r="G60" s="482">
        <f t="shared" si="0"/>
        <v>218021851</v>
      </c>
      <c r="H60" s="482">
        <f t="shared" si="0"/>
        <v>-217837968</v>
      </c>
      <c r="I60" s="482">
        <f t="shared" si="0"/>
        <v>19780</v>
      </c>
      <c r="J60" s="482">
        <f t="shared" si="0"/>
        <v>-101728</v>
      </c>
      <c r="K60" s="482">
        <f t="shared" si="0"/>
        <v>0</v>
      </c>
      <c r="L60" s="482">
        <f t="shared" si="0"/>
        <v>7388456</v>
      </c>
      <c r="M60" s="482">
        <f t="shared" si="0"/>
        <v>-101742</v>
      </c>
      <c r="N60" s="483">
        <f t="shared" si="0"/>
        <v>7286714</v>
      </c>
    </row>
    <row r="61" spans="1:14" ht="18" customHeight="1">
      <c r="A61" s="766"/>
      <c r="B61" s="344">
        <v>5420</v>
      </c>
      <c r="C61" s="135" t="s">
        <v>265</v>
      </c>
      <c r="D61" s="482">
        <f aca="true" t="shared" si="1" ref="D61:N61">D64+D66+D68+D70+D72</f>
        <v>8086295</v>
      </c>
      <c r="E61" s="482">
        <f t="shared" si="1"/>
        <v>-23696</v>
      </c>
      <c r="F61" s="482">
        <f t="shared" si="1"/>
        <v>8062599</v>
      </c>
      <c r="G61" s="482">
        <f t="shared" si="1"/>
        <v>200517171</v>
      </c>
      <c r="H61" s="482">
        <f t="shared" si="1"/>
        <v>-201398893</v>
      </c>
      <c r="I61" s="482">
        <f t="shared" si="1"/>
        <v>23137</v>
      </c>
      <c r="J61" s="482">
        <f t="shared" si="1"/>
        <v>-19235</v>
      </c>
      <c r="K61" s="482">
        <f t="shared" si="1"/>
        <v>0</v>
      </c>
      <c r="L61" s="482">
        <f t="shared" si="1"/>
        <v>7204573</v>
      </c>
      <c r="M61" s="482">
        <f t="shared" si="1"/>
        <v>-19794</v>
      </c>
      <c r="N61" s="484">
        <f t="shared" si="1"/>
        <v>7184779</v>
      </c>
    </row>
    <row r="62" spans="1:14" ht="18" customHeight="1">
      <c r="A62" s="350" t="s">
        <v>287</v>
      </c>
      <c r="B62" s="351"/>
      <c r="C62" s="352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7"/>
    </row>
    <row r="63" spans="1:14" ht="18" customHeight="1">
      <c r="A63" s="777" t="s">
        <v>7</v>
      </c>
      <c r="B63" s="342">
        <v>5401</v>
      </c>
      <c r="C63" s="127" t="s">
        <v>334</v>
      </c>
      <c r="D63" s="477">
        <v>2932436</v>
      </c>
      <c r="E63" s="477">
        <v>-10882</v>
      </c>
      <c r="F63" s="477">
        <f>D63+E63</f>
        <v>2921554</v>
      </c>
      <c r="G63" s="477">
        <v>2438590</v>
      </c>
      <c r="H63" s="477">
        <v>-2292180</v>
      </c>
      <c r="I63" s="477">
        <v>10869</v>
      </c>
      <c r="J63" s="477">
        <v>-86582</v>
      </c>
      <c r="K63" s="477">
        <v>19898</v>
      </c>
      <c r="L63" s="482">
        <f>D63+G63+H63+K63</f>
        <v>3098744</v>
      </c>
      <c r="M63" s="482">
        <f>E63+I63+J63</f>
        <v>-86595</v>
      </c>
      <c r="N63" s="484">
        <f>L63+M63</f>
        <v>3012149</v>
      </c>
    </row>
    <row r="64" spans="1:14" ht="18" customHeight="1">
      <c r="A64" s="778"/>
      <c r="B64" s="343">
        <v>5421</v>
      </c>
      <c r="C64" s="122" t="s">
        <v>265</v>
      </c>
      <c r="D64" s="469">
        <v>2563508</v>
      </c>
      <c r="E64" s="469">
        <v>-21226</v>
      </c>
      <c r="F64" s="477">
        <f aca="true" t="shared" si="2" ref="F64:F72">D64+E64</f>
        <v>2542282</v>
      </c>
      <c r="G64" s="469">
        <v>2181907</v>
      </c>
      <c r="H64" s="469">
        <v>-2120794</v>
      </c>
      <c r="I64" s="469">
        <v>21226</v>
      </c>
      <c r="J64" s="469">
        <v>-10882</v>
      </c>
      <c r="K64" s="469">
        <v>307815</v>
      </c>
      <c r="L64" s="482">
        <f aca="true" t="shared" si="3" ref="L64:L72">D64+G64+H64+K64</f>
        <v>2932436</v>
      </c>
      <c r="M64" s="482">
        <f aca="true" t="shared" si="4" ref="M64:M72">E64+I64+J64</f>
        <v>-10882</v>
      </c>
      <c r="N64" s="484">
        <f aca="true" t="shared" si="5" ref="N64:N72">L64+M64</f>
        <v>2921554</v>
      </c>
    </row>
    <row r="65" spans="1:14" ht="18" customHeight="1">
      <c r="A65" s="777" t="s">
        <v>561</v>
      </c>
      <c r="B65" s="343">
        <v>5402</v>
      </c>
      <c r="C65" s="122" t="s">
        <v>334</v>
      </c>
      <c r="D65" s="123">
        <v>0</v>
      </c>
      <c r="E65" s="123">
        <v>0</v>
      </c>
      <c r="F65" s="132">
        <f t="shared" si="2"/>
        <v>0</v>
      </c>
      <c r="G65" s="123">
        <v>0</v>
      </c>
      <c r="H65" s="123">
        <v>0</v>
      </c>
      <c r="I65" s="123">
        <v>0</v>
      </c>
      <c r="J65" s="123">
        <v>0</v>
      </c>
      <c r="K65" s="123">
        <v>0</v>
      </c>
      <c r="L65" s="154">
        <f t="shared" si="3"/>
        <v>0</v>
      </c>
      <c r="M65" s="154">
        <f t="shared" si="4"/>
        <v>0</v>
      </c>
      <c r="N65" s="155">
        <f t="shared" si="5"/>
        <v>0</v>
      </c>
    </row>
    <row r="66" spans="1:14" ht="18" customHeight="1">
      <c r="A66" s="778"/>
      <c r="B66" s="343">
        <v>5422</v>
      </c>
      <c r="C66" s="122" t="s">
        <v>265</v>
      </c>
      <c r="D66" s="123">
        <v>0</v>
      </c>
      <c r="E66" s="123">
        <v>0</v>
      </c>
      <c r="F66" s="132">
        <f t="shared" si="2"/>
        <v>0</v>
      </c>
      <c r="G66" s="123">
        <v>0</v>
      </c>
      <c r="H66" s="123">
        <v>0</v>
      </c>
      <c r="I66" s="123">
        <v>0</v>
      </c>
      <c r="J66" s="123">
        <v>0</v>
      </c>
      <c r="K66" s="123">
        <v>0</v>
      </c>
      <c r="L66" s="154">
        <f t="shared" si="3"/>
        <v>0</v>
      </c>
      <c r="M66" s="154">
        <f t="shared" si="4"/>
        <v>0</v>
      </c>
      <c r="N66" s="155">
        <f t="shared" si="5"/>
        <v>0</v>
      </c>
    </row>
    <row r="67" spans="1:14" ht="18" customHeight="1">
      <c r="A67" s="777" t="s">
        <v>8</v>
      </c>
      <c r="B67" s="343">
        <v>5403</v>
      </c>
      <c r="C67" s="122" t="s">
        <v>334</v>
      </c>
      <c r="D67" s="469">
        <v>408152</v>
      </c>
      <c r="E67" s="123">
        <v>0</v>
      </c>
      <c r="F67" s="477">
        <f t="shared" si="2"/>
        <v>408152</v>
      </c>
      <c r="G67" s="469">
        <f>-1740689+112927575</f>
        <v>111186886</v>
      </c>
      <c r="H67" s="469">
        <v>-111135426</v>
      </c>
      <c r="I67" s="123">
        <v>0</v>
      </c>
      <c r="J67" s="123">
        <v>0</v>
      </c>
      <c r="K67" s="123">
        <v>0</v>
      </c>
      <c r="L67" s="482">
        <f t="shared" si="3"/>
        <v>459612</v>
      </c>
      <c r="M67" s="482">
        <f t="shared" si="4"/>
        <v>0</v>
      </c>
      <c r="N67" s="484">
        <f t="shared" si="5"/>
        <v>459612</v>
      </c>
    </row>
    <row r="68" spans="1:14" ht="18" customHeight="1">
      <c r="A68" s="778"/>
      <c r="B68" s="343">
        <v>5423</v>
      </c>
      <c r="C68" s="122" t="s">
        <v>265</v>
      </c>
      <c r="D68" s="469">
        <v>514291</v>
      </c>
      <c r="E68" s="123">
        <v>0</v>
      </c>
      <c r="F68" s="477">
        <f t="shared" si="2"/>
        <v>514291</v>
      </c>
      <c r="G68" s="469">
        <v>102543126</v>
      </c>
      <c r="H68" s="469">
        <v>-102649265</v>
      </c>
      <c r="I68" s="469">
        <v>0</v>
      </c>
      <c r="J68" s="123">
        <v>0</v>
      </c>
      <c r="K68" s="469">
        <v>0</v>
      </c>
      <c r="L68" s="482">
        <f t="shared" si="3"/>
        <v>408152</v>
      </c>
      <c r="M68" s="482">
        <f t="shared" si="4"/>
        <v>0</v>
      </c>
      <c r="N68" s="484">
        <f t="shared" si="5"/>
        <v>408152</v>
      </c>
    </row>
    <row r="69" spans="1:14" ht="18" customHeight="1">
      <c r="A69" s="777" t="s">
        <v>562</v>
      </c>
      <c r="B69" s="343">
        <v>5404</v>
      </c>
      <c r="C69" s="122" t="s">
        <v>334</v>
      </c>
      <c r="D69" s="469">
        <v>3863985</v>
      </c>
      <c r="E69" s="469">
        <v>-8912</v>
      </c>
      <c r="F69" s="477">
        <f t="shared" si="2"/>
        <v>3855073</v>
      </c>
      <c r="G69" s="469">
        <v>104310940</v>
      </c>
      <c r="H69" s="469">
        <v>-104342000</v>
      </c>
      <c r="I69" s="469">
        <v>8911</v>
      </c>
      <c r="J69" s="469">
        <v>-15146</v>
      </c>
      <c r="K69" s="469">
        <v>-19898</v>
      </c>
      <c r="L69" s="482">
        <f t="shared" si="3"/>
        <v>3813027</v>
      </c>
      <c r="M69" s="482">
        <f t="shared" si="4"/>
        <v>-15147</v>
      </c>
      <c r="N69" s="484">
        <f t="shared" si="5"/>
        <v>3797880</v>
      </c>
    </row>
    <row r="70" spans="1:14" ht="18" customHeight="1">
      <c r="A70" s="778"/>
      <c r="B70" s="343">
        <v>5424</v>
      </c>
      <c r="C70" s="122" t="s">
        <v>265</v>
      </c>
      <c r="D70" s="469">
        <v>5007769</v>
      </c>
      <c r="E70" s="469">
        <v>-2470</v>
      </c>
      <c r="F70" s="477">
        <f t="shared" si="2"/>
        <v>5005299</v>
      </c>
      <c r="G70" s="469">
        <v>95792138</v>
      </c>
      <c r="H70" s="469">
        <v>-96628107</v>
      </c>
      <c r="I70" s="469">
        <v>1911</v>
      </c>
      <c r="J70" s="469">
        <v>-8353</v>
      </c>
      <c r="K70" s="469">
        <v>-307815</v>
      </c>
      <c r="L70" s="482">
        <f t="shared" si="3"/>
        <v>3863985</v>
      </c>
      <c r="M70" s="482">
        <f t="shared" si="4"/>
        <v>-8912</v>
      </c>
      <c r="N70" s="484">
        <f t="shared" si="5"/>
        <v>3855073</v>
      </c>
    </row>
    <row r="71" spans="1:14" ht="18" customHeight="1">
      <c r="A71" s="783" t="s">
        <v>563</v>
      </c>
      <c r="B71" s="343">
        <v>5405</v>
      </c>
      <c r="C71" s="122" t="s">
        <v>334</v>
      </c>
      <c r="D71" s="469">
        <v>0</v>
      </c>
      <c r="E71" s="123">
        <v>0</v>
      </c>
      <c r="F71" s="477">
        <f t="shared" si="2"/>
        <v>0</v>
      </c>
      <c r="G71" s="469">
        <v>85435</v>
      </c>
      <c r="H71" s="469">
        <v>-68362</v>
      </c>
      <c r="I71" s="123">
        <v>0</v>
      </c>
      <c r="J71" s="123">
        <v>0</v>
      </c>
      <c r="K71" s="469">
        <v>0</v>
      </c>
      <c r="L71" s="482">
        <f t="shared" si="3"/>
        <v>17073</v>
      </c>
      <c r="M71" s="482">
        <f t="shared" si="4"/>
        <v>0</v>
      </c>
      <c r="N71" s="484">
        <f t="shared" si="5"/>
        <v>17073</v>
      </c>
    </row>
    <row r="72" spans="1:14" ht="18" customHeight="1">
      <c r="A72" s="784"/>
      <c r="B72" s="346">
        <v>5425</v>
      </c>
      <c r="C72" s="125" t="s">
        <v>265</v>
      </c>
      <c r="D72" s="470">
        <v>727</v>
      </c>
      <c r="E72" s="493">
        <v>0</v>
      </c>
      <c r="F72" s="470">
        <f t="shared" si="2"/>
        <v>727</v>
      </c>
      <c r="G72" s="470">
        <v>0</v>
      </c>
      <c r="H72" s="470">
        <v>-727</v>
      </c>
      <c r="I72" s="493">
        <v>0</v>
      </c>
      <c r="J72" s="493">
        <v>0</v>
      </c>
      <c r="K72" s="470">
        <v>0</v>
      </c>
      <c r="L72" s="479">
        <f t="shared" si="3"/>
        <v>0</v>
      </c>
      <c r="M72" s="479">
        <f t="shared" si="4"/>
        <v>0</v>
      </c>
      <c r="N72" s="471">
        <f t="shared" si="5"/>
        <v>0</v>
      </c>
    </row>
  </sheetData>
  <sheetProtection/>
  <mergeCells count="137">
    <mergeCell ref="I45:J45"/>
    <mergeCell ref="I46:J46"/>
    <mergeCell ref="I35:J35"/>
    <mergeCell ref="I36:J36"/>
    <mergeCell ref="I42:J42"/>
    <mergeCell ref="I44:J44"/>
    <mergeCell ref="I37:J37"/>
    <mergeCell ref="I39:J39"/>
    <mergeCell ref="I40:J40"/>
    <mergeCell ref="I41:J41"/>
    <mergeCell ref="G45:H45"/>
    <mergeCell ref="G46:H46"/>
    <mergeCell ref="G37:H37"/>
    <mergeCell ref="G39:H39"/>
    <mergeCell ref="G40:H40"/>
    <mergeCell ref="G41:H41"/>
    <mergeCell ref="G42:H42"/>
    <mergeCell ref="G44:H44"/>
    <mergeCell ref="I34:J34"/>
    <mergeCell ref="I21:J21"/>
    <mergeCell ref="I31:J31"/>
    <mergeCell ref="I32:J32"/>
    <mergeCell ref="I26:J26"/>
    <mergeCell ref="I27:J27"/>
    <mergeCell ref="I29:J29"/>
    <mergeCell ref="I30:J30"/>
    <mergeCell ref="I22:J22"/>
    <mergeCell ref="I23:J23"/>
    <mergeCell ref="I24:J24"/>
    <mergeCell ref="I25:J25"/>
    <mergeCell ref="G30:H30"/>
    <mergeCell ref="G29:H29"/>
    <mergeCell ref="I33:J33"/>
    <mergeCell ref="G32:H32"/>
    <mergeCell ref="G21:H21"/>
    <mergeCell ref="G35:H35"/>
    <mergeCell ref="G36:H36"/>
    <mergeCell ref="G24:H24"/>
    <mergeCell ref="G25:H25"/>
    <mergeCell ref="G26:H26"/>
    <mergeCell ref="G27:H27"/>
    <mergeCell ref="G31:H31"/>
    <mergeCell ref="G33:H33"/>
    <mergeCell ref="E46:F46"/>
    <mergeCell ref="G22:H22"/>
    <mergeCell ref="G23:H23"/>
    <mergeCell ref="E40:F40"/>
    <mergeCell ref="E41:F41"/>
    <mergeCell ref="E33:F33"/>
    <mergeCell ref="E34:F34"/>
    <mergeCell ref="E35:F35"/>
    <mergeCell ref="G34:H34"/>
    <mergeCell ref="E36:F36"/>
    <mergeCell ref="E45:F45"/>
    <mergeCell ref="E21:F21"/>
    <mergeCell ref="E22:F22"/>
    <mergeCell ref="E23:F23"/>
    <mergeCell ref="E29:F29"/>
    <mergeCell ref="E24:F24"/>
    <mergeCell ref="E31:F31"/>
    <mergeCell ref="E32:F32"/>
    <mergeCell ref="E25:F25"/>
    <mergeCell ref="E26:F26"/>
    <mergeCell ref="E37:F37"/>
    <mergeCell ref="E39:F39"/>
    <mergeCell ref="E27:F27"/>
    <mergeCell ref="E30:F30"/>
    <mergeCell ref="A35:C35"/>
    <mergeCell ref="A36:C36"/>
    <mergeCell ref="A41:C41"/>
    <mergeCell ref="F58:F59"/>
    <mergeCell ref="A43:C43"/>
    <mergeCell ref="A44:C44"/>
    <mergeCell ref="A45:C45"/>
    <mergeCell ref="A46:C46"/>
    <mergeCell ref="B57:B59"/>
    <mergeCell ref="C57:C59"/>
    <mergeCell ref="E42:F42"/>
    <mergeCell ref="E44:F44"/>
    <mergeCell ref="A40:C40"/>
    <mergeCell ref="A22:C22"/>
    <mergeCell ref="A23:C23"/>
    <mergeCell ref="A28:C28"/>
    <mergeCell ref="A29:C29"/>
    <mergeCell ref="A26:C26"/>
    <mergeCell ref="A27:C27"/>
    <mergeCell ref="A30:C30"/>
    <mergeCell ref="A37:C37"/>
    <mergeCell ref="A32:C32"/>
    <mergeCell ref="A69:A70"/>
    <mergeCell ref="A71:A72"/>
    <mergeCell ref="A24:C24"/>
    <mergeCell ref="A25:C25"/>
    <mergeCell ref="A42:C42"/>
    <mergeCell ref="A33:C33"/>
    <mergeCell ref="A34:C34"/>
    <mergeCell ref="A31:C31"/>
    <mergeCell ref="A38:C38"/>
    <mergeCell ref="A39:C39"/>
    <mergeCell ref="L58:L59"/>
    <mergeCell ref="A67:A68"/>
    <mergeCell ref="A60:A61"/>
    <mergeCell ref="A63:A64"/>
    <mergeCell ref="A65:A66"/>
    <mergeCell ref="A57:A59"/>
    <mergeCell ref="D57:F57"/>
    <mergeCell ref="D58:D59"/>
    <mergeCell ref="E58:E59"/>
    <mergeCell ref="A21:C21"/>
    <mergeCell ref="I16:J16"/>
    <mergeCell ref="G16:H16"/>
    <mergeCell ref="E16:F16"/>
    <mergeCell ref="A16:C16"/>
    <mergeCell ref="A17:C17"/>
    <mergeCell ref="G17:H17"/>
    <mergeCell ref="G19:H19"/>
    <mergeCell ref="G20:H20"/>
    <mergeCell ref="E20:F20"/>
    <mergeCell ref="A14:I14"/>
    <mergeCell ref="I17:J17"/>
    <mergeCell ref="I19:J19"/>
    <mergeCell ref="A20:C20"/>
    <mergeCell ref="I20:J20"/>
    <mergeCell ref="A18:C18"/>
    <mergeCell ref="A19:C19"/>
    <mergeCell ref="E17:F17"/>
    <mergeCell ref="E19:F19"/>
    <mergeCell ref="M58:M59"/>
    <mergeCell ref="N58:N59"/>
    <mergeCell ref="L57:N57"/>
    <mergeCell ref="M13:N13"/>
    <mergeCell ref="A54:L54"/>
    <mergeCell ref="H58:I58"/>
    <mergeCell ref="J58:J59"/>
    <mergeCell ref="K58:K59"/>
    <mergeCell ref="G57:K57"/>
    <mergeCell ref="G58:G59"/>
  </mergeCells>
  <printOptions/>
  <pageMargins left="0.62" right="0.2362204724409449" top="0.34" bottom="0.16" header="0.22" footer="0.16"/>
  <pageSetup fitToHeight="1" fitToWidth="1" horizontalDpi="600" verticalDpi="600" orientation="landscape" paperSize="9" scale="5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28"/>
  <sheetViews>
    <sheetView zoomScale="75" zoomScaleNormal="75" zoomScalePageLayoutView="0" workbookViewId="0" topLeftCell="A1">
      <selection activeCell="F28" sqref="F28:G28"/>
    </sheetView>
  </sheetViews>
  <sheetFormatPr defaultColWidth="9.00390625" defaultRowHeight="12.75"/>
  <cols>
    <col min="1" max="1" width="27.125" style="86" customWidth="1"/>
    <col min="2" max="2" width="16.875" style="86" customWidth="1"/>
    <col min="3" max="3" width="11.375" style="86" customWidth="1"/>
    <col min="4" max="8" width="15.00390625" style="86" customWidth="1"/>
    <col min="9" max="9" width="16.125" style="86" customWidth="1"/>
    <col min="10" max="10" width="9.125" style="153" customWidth="1"/>
    <col min="11" max="16384" width="9.125" style="86" customWidth="1"/>
  </cols>
  <sheetData>
    <row r="2" spans="2:6" s="87" customFormat="1" ht="24" customHeight="1" hidden="1">
      <c r="B2" s="88"/>
      <c r="D2" s="89"/>
      <c r="E2" s="90"/>
      <c r="F2" s="92" t="s">
        <v>17</v>
      </c>
    </row>
    <row r="3" spans="2:6" s="87" customFormat="1" ht="24" customHeight="1" hidden="1">
      <c r="B3" s="88"/>
      <c r="E3" s="93" t="s">
        <v>273</v>
      </c>
      <c r="F3" s="94" t="s">
        <v>18</v>
      </c>
    </row>
    <row r="4" spans="2:6" s="87" customFormat="1" ht="24" customHeight="1" hidden="1">
      <c r="B4" s="95"/>
      <c r="E4" s="93" t="s">
        <v>274</v>
      </c>
      <c r="F4" s="94"/>
    </row>
    <row r="5" spans="1:6" s="87" customFormat="1" ht="24" customHeight="1" hidden="1">
      <c r="A5" s="96" t="s">
        <v>19</v>
      </c>
      <c r="C5" s="96"/>
      <c r="D5" s="96"/>
      <c r="E5" s="93" t="s">
        <v>275</v>
      </c>
      <c r="F5" s="94"/>
    </row>
    <row r="6" spans="1:6" s="87" customFormat="1" ht="24" customHeight="1" hidden="1">
      <c r="A6" s="97" t="s">
        <v>20</v>
      </c>
      <c r="D6" s="98"/>
      <c r="E6" s="93" t="s">
        <v>276</v>
      </c>
      <c r="F6" s="94"/>
    </row>
    <row r="7" spans="1:6" s="87" customFormat="1" ht="24" customHeight="1" hidden="1">
      <c r="A7" s="96" t="s">
        <v>21</v>
      </c>
      <c r="C7" s="96"/>
      <c r="D7" s="96"/>
      <c r="E7" s="93" t="s">
        <v>277</v>
      </c>
      <c r="F7" s="94"/>
    </row>
    <row r="8" spans="1:6" s="87" customFormat="1" ht="24" customHeight="1" hidden="1">
      <c r="A8" s="96" t="s">
        <v>22</v>
      </c>
      <c r="D8" s="98"/>
      <c r="E8" s="93"/>
      <c r="F8" s="94"/>
    </row>
    <row r="9" spans="1:6" s="87" customFormat="1" ht="24" customHeight="1" hidden="1">
      <c r="A9" s="99"/>
      <c r="C9" s="99"/>
      <c r="E9" s="93" t="s">
        <v>278</v>
      </c>
      <c r="F9" s="94"/>
    </row>
    <row r="10" spans="1:6" s="87" customFormat="1" ht="24" customHeight="1" hidden="1">
      <c r="A10" s="97" t="s">
        <v>23</v>
      </c>
      <c r="D10" s="98"/>
      <c r="E10" s="93" t="s">
        <v>279</v>
      </c>
      <c r="F10" s="100">
        <v>384</v>
      </c>
    </row>
    <row r="11" spans="1:6" s="87" customFormat="1" ht="24" customHeight="1" hidden="1">
      <c r="A11" s="97" t="s">
        <v>24</v>
      </c>
      <c r="C11" s="101"/>
      <c r="D11" s="90"/>
      <c r="E11" s="102"/>
      <c r="F11" s="103"/>
    </row>
    <row r="12" spans="2:6" s="87" customFormat="1" ht="24" customHeight="1" hidden="1">
      <c r="B12" s="99"/>
      <c r="C12" s="99"/>
      <c r="D12" s="99"/>
      <c r="E12" s="99"/>
      <c r="F12" s="104"/>
    </row>
    <row r="13" spans="9:10" ht="15.75">
      <c r="I13" s="105" t="s">
        <v>564</v>
      </c>
      <c r="J13" s="86"/>
    </row>
    <row r="14" spans="1:11" ht="19.5" customHeight="1">
      <c r="A14" s="749" t="s">
        <v>565</v>
      </c>
      <c r="B14" s="749"/>
      <c r="C14" s="749"/>
      <c r="D14" s="749"/>
      <c r="E14" s="749"/>
      <c r="F14" s="749"/>
      <c r="G14" s="749"/>
      <c r="H14" s="749"/>
      <c r="I14" s="749"/>
      <c r="J14" s="353"/>
      <c r="K14" s="354"/>
    </row>
    <row r="16" spans="1:10" ht="33.75" customHeight="1">
      <c r="A16" s="795" t="s">
        <v>291</v>
      </c>
      <c r="B16" s="791"/>
      <c r="C16" s="513" t="s">
        <v>1</v>
      </c>
      <c r="D16" s="791" t="s">
        <v>661</v>
      </c>
      <c r="E16" s="791"/>
      <c r="F16" s="791" t="s">
        <v>530</v>
      </c>
      <c r="G16" s="791"/>
      <c r="H16" s="791" t="s">
        <v>531</v>
      </c>
      <c r="I16" s="792"/>
      <c r="J16" s="355"/>
    </row>
    <row r="17" spans="1:9" ht="40.5" customHeight="1">
      <c r="A17" s="796" t="s">
        <v>566</v>
      </c>
      <c r="B17" s="797"/>
      <c r="C17" s="514">
        <v>5440</v>
      </c>
      <c r="D17" s="793">
        <f>SUM(D19:E21)</f>
        <v>293689</v>
      </c>
      <c r="E17" s="794"/>
      <c r="F17" s="793">
        <f>SUM(F19:G21)</f>
        <v>813380</v>
      </c>
      <c r="G17" s="794"/>
      <c r="H17" s="793">
        <f>SUM(H19:I21)</f>
        <v>2366828</v>
      </c>
      <c r="I17" s="798"/>
    </row>
    <row r="18" spans="1:9" ht="15" customHeight="1">
      <c r="A18" s="679" t="s">
        <v>287</v>
      </c>
      <c r="B18" s="737"/>
      <c r="C18" s="710"/>
      <c r="D18" s="711"/>
      <c r="E18" s="711"/>
      <c r="F18" s="711"/>
      <c r="G18" s="711"/>
      <c r="H18" s="711"/>
      <c r="I18" s="712"/>
    </row>
    <row r="19" spans="1:9" ht="40.5" customHeight="1">
      <c r="A19" s="789" t="s">
        <v>7</v>
      </c>
      <c r="B19" s="790"/>
      <c r="C19" s="112">
        <v>5441</v>
      </c>
      <c r="D19" s="729">
        <v>249035</v>
      </c>
      <c r="E19" s="730"/>
      <c r="F19" s="729">
        <v>349228</v>
      </c>
      <c r="G19" s="730"/>
      <c r="H19" s="729">
        <v>389914</v>
      </c>
      <c r="I19" s="733"/>
    </row>
    <row r="20" spans="1:9" ht="40.5" customHeight="1">
      <c r="A20" s="789" t="s">
        <v>561</v>
      </c>
      <c r="B20" s="790"/>
      <c r="C20" s="112">
        <v>5442</v>
      </c>
      <c r="D20" s="729">
        <v>0</v>
      </c>
      <c r="E20" s="730"/>
      <c r="F20" s="729">
        <v>0</v>
      </c>
      <c r="G20" s="730"/>
      <c r="H20" s="729">
        <v>0</v>
      </c>
      <c r="I20" s="733"/>
    </row>
    <row r="21" spans="1:9" ht="32.25" customHeight="1">
      <c r="A21" s="789" t="s">
        <v>567</v>
      </c>
      <c r="B21" s="790"/>
      <c r="C21" s="112">
        <v>5443</v>
      </c>
      <c r="D21" s="729">
        <v>44654</v>
      </c>
      <c r="E21" s="730"/>
      <c r="F21" s="729">
        <v>464152</v>
      </c>
      <c r="G21" s="730"/>
      <c r="H21" s="729">
        <v>1976914</v>
      </c>
      <c r="I21" s="733"/>
    </row>
    <row r="22" spans="1:9" ht="40.5" customHeight="1" hidden="1">
      <c r="A22" s="789" t="s">
        <v>568</v>
      </c>
      <c r="B22" s="790"/>
      <c r="C22" s="112">
        <v>5444</v>
      </c>
      <c r="D22" s="729"/>
      <c r="E22" s="730"/>
      <c r="F22" s="729"/>
      <c r="G22" s="730"/>
      <c r="H22" s="729"/>
      <c r="I22" s="733"/>
    </row>
    <row r="23" spans="1:9" ht="40.5" customHeight="1">
      <c r="A23" s="679" t="s">
        <v>569</v>
      </c>
      <c r="B23" s="737"/>
      <c r="C23" s="112">
        <v>5445</v>
      </c>
      <c r="D23" s="729">
        <f>D25+D28</f>
        <v>0</v>
      </c>
      <c r="E23" s="730"/>
      <c r="F23" s="729">
        <f>F25+F28</f>
        <v>0</v>
      </c>
      <c r="G23" s="730"/>
      <c r="H23" s="729">
        <f>H25+H28</f>
        <v>0</v>
      </c>
      <c r="I23" s="733"/>
    </row>
    <row r="24" spans="1:9" ht="15" customHeight="1">
      <c r="A24" s="679" t="s">
        <v>287</v>
      </c>
      <c r="B24" s="737"/>
      <c r="C24" s="710"/>
      <c r="D24" s="711"/>
      <c r="E24" s="711"/>
      <c r="F24" s="711"/>
      <c r="G24" s="711"/>
      <c r="H24" s="711"/>
      <c r="I24" s="712"/>
    </row>
    <row r="25" spans="1:9" ht="40.5" customHeight="1">
      <c r="A25" s="789" t="s">
        <v>7</v>
      </c>
      <c r="B25" s="790"/>
      <c r="C25" s="112">
        <v>5446</v>
      </c>
      <c r="D25" s="716">
        <v>0</v>
      </c>
      <c r="E25" s="717"/>
      <c r="F25" s="716">
        <v>0</v>
      </c>
      <c r="G25" s="717"/>
      <c r="H25" s="716">
        <v>0</v>
      </c>
      <c r="I25" s="721"/>
    </row>
    <row r="26" spans="1:9" ht="35.25" customHeight="1" hidden="1">
      <c r="A26" s="787" t="s">
        <v>561</v>
      </c>
      <c r="B26" s="788"/>
      <c r="C26" s="112"/>
      <c r="D26" s="469"/>
      <c r="E26" s="469"/>
      <c r="F26" s="469"/>
      <c r="G26" s="469"/>
      <c r="H26" s="469"/>
      <c r="I26" s="472"/>
    </row>
    <row r="27" spans="1:9" ht="32.25" customHeight="1" hidden="1">
      <c r="A27" s="787" t="s">
        <v>8</v>
      </c>
      <c r="B27" s="788"/>
      <c r="C27" s="112"/>
      <c r="D27" s="469"/>
      <c r="E27" s="469"/>
      <c r="F27" s="469"/>
      <c r="G27" s="469"/>
      <c r="H27" s="469"/>
      <c r="I27" s="472"/>
    </row>
    <row r="28" spans="1:9" ht="40.5" customHeight="1">
      <c r="A28" s="785" t="s">
        <v>562</v>
      </c>
      <c r="B28" s="786"/>
      <c r="C28" s="115">
        <v>5447</v>
      </c>
      <c r="D28" s="718">
        <v>0</v>
      </c>
      <c r="E28" s="719"/>
      <c r="F28" s="718">
        <v>0</v>
      </c>
      <c r="G28" s="719"/>
      <c r="H28" s="718">
        <v>0</v>
      </c>
      <c r="I28" s="723"/>
    </row>
  </sheetData>
  <sheetProtection/>
  <mergeCells count="43">
    <mergeCell ref="H28:I28"/>
    <mergeCell ref="F28:G28"/>
    <mergeCell ref="H25:I25"/>
    <mergeCell ref="H17:I17"/>
    <mergeCell ref="H19:I19"/>
    <mergeCell ref="F22:G22"/>
    <mergeCell ref="F23:G23"/>
    <mergeCell ref="H21:I21"/>
    <mergeCell ref="H22:I22"/>
    <mergeCell ref="C18:I18"/>
    <mergeCell ref="A14:I14"/>
    <mergeCell ref="A18:B18"/>
    <mergeCell ref="A21:B21"/>
    <mergeCell ref="F17:G17"/>
    <mergeCell ref="F19:G19"/>
    <mergeCell ref="D17:E17"/>
    <mergeCell ref="A16:B16"/>
    <mergeCell ref="D20:E20"/>
    <mergeCell ref="A20:B20"/>
    <mergeCell ref="A17:B17"/>
    <mergeCell ref="F16:G16"/>
    <mergeCell ref="D19:E19"/>
    <mergeCell ref="H20:I20"/>
    <mergeCell ref="F20:G20"/>
    <mergeCell ref="F21:G21"/>
    <mergeCell ref="H16:I16"/>
    <mergeCell ref="D16:E16"/>
    <mergeCell ref="F25:G25"/>
    <mergeCell ref="D23:E23"/>
    <mergeCell ref="A19:B19"/>
    <mergeCell ref="A22:B22"/>
    <mergeCell ref="D22:E22"/>
    <mergeCell ref="H23:I23"/>
    <mergeCell ref="D28:E28"/>
    <mergeCell ref="D25:E25"/>
    <mergeCell ref="A28:B28"/>
    <mergeCell ref="A26:B26"/>
    <mergeCell ref="D21:E21"/>
    <mergeCell ref="A27:B27"/>
    <mergeCell ref="A23:B23"/>
    <mergeCell ref="A25:B25"/>
    <mergeCell ref="A24:B24"/>
    <mergeCell ref="C24:I24"/>
  </mergeCells>
  <printOptions/>
  <pageMargins left="0.89" right="0.24" top="0.65" bottom="0.42" header="0.42" footer="0.5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4"/>
  <sheetViews>
    <sheetView zoomScale="75" zoomScaleNormal="75" zoomScalePageLayoutView="0" workbookViewId="0" topLeftCell="A13">
      <selection activeCell="L20" sqref="L20"/>
    </sheetView>
  </sheetViews>
  <sheetFormatPr defaultColWidth="9.00390625" defaultRowHeight="12.75"/>
  <cols>
    <col min="1" max="1" width="32.00390625" style="86" customWidth="1"/>
    <col min="2" max="2" width="6.75390625" style="86" customWidth="1"/>
    <col min="3" max="3" width="11.375" style="86" customWidth="1"/>
    <col min="4" max="4" width="14.625" style="86" customWidth="1"/>
    <col min="5" max="5" width="13.25390625" style="86" customWidth="1"/>
    <col min="6" max="6" width="11.875" style="86" hidden="1" customWidth="1"/>
    <col min="7" max="7" width="16.75390625" style="86" customWidth="1"/>
    <col min="8" max="8" width="13.375" style="86" customWidth="1"/>
    <col min="9" max="9" width="12.75390625" style="86" customWidth="1"/>
    <col min="10" max="10" width="15.25390625" style="86" customWidth="1"/>
    <col min="11" max="11" width="14.00390625" style="86" customWidth="1"/>
    <col min="12" max="12" width="13.875" style="86" customWidth="1"/>
    <col min="13" max="13" width="11.625" style="86" customWidth="1"/>
    <col min="14" max="14" width="14.875" style="86" customWidth="1"/>
    <col min="15" max="15" width="12.25390625" style="86" customWidth="1"/>
    <col min="16" max="16" width="14.75390625" style="86" customWidth="1"/>
    <col min="17" max="17" width="14.00390625" style="86" customWidth="1"/>
    <col min="18" max="16384" width="9.125" style="86" customWidth="1"/>
  </cols>
  <sheetData>
    <row r="2" spans="2:6" s="87" customFormat="1" ht="24" customHeight="1" hidden="1">
      <c r="B2" s="88"/>
      <c r="D2" s="89"/>
      <c r="E2" s="90"/>
      <c r="F2" s="92" t="s">
        <v>17</v>
      </c>
    </row>
    <row r="3" spans="2:6" s="87" customFormat="1" ht="24" customHeight="1" hidden="1">
      <c r="B3" s="88"/>
      <c r="E3" s="93" t="s">
        <v>273</v>
      </c>
      <c r="F3" s="94" t="s">
        <v>18</v>
      </c>
    </row>
    <row r="4" spans="2:6" s="87" customFormat="1" ht="24" customHeight="1" hidden="1">
      <c r="B4" s="95"/>
      <c r="E4" s="93" t="s">
        <v>274</v>
      </c>
      <c r="F4" s="94"/>
    </row>
    <row r="5" spans="1:6" s="87" customFormat="1" ht="24" customHeight="1" hidden="1">
      <c r="A5" s="96" t="s">
        <v>19</v>
      </c>
      <c r="C5" s="96"/>
      <c r="D5" s="96"/>
      <c r="E5" s="93" t="s">
        <v>275</v>
      </c>
      <c r="F5" s="94"/>
    </row>
    <row r="6" spans="1:6" s="87" customFormat="1" ht="24" customHeight="1" hidden="1">
      <c r="A6" s="97" t="s">
        <v>20</v>
      </c>
      <c r="D6" s="98"/>
      <c r="E6" s="93" t="s">
        <v>276</v>
      </c>
      <c r="F6" s="94"/>
    </row>
    <row r="7" spans="1:6" s="87" customFormat="1" ht="24" customHeight="1" hidden="1">
      <c r="A7" s="96" t="s">
        <v>21</v>
      </c>
      <c r="C7" s="96"/>
      <c r="D7" s="96"/>
      <c r="E7" s="93" t="s">
        <v>277</v>
      </c>
      <c r="F7" s="94"/>
    </row>
    <row r="8" spans="1:6" s="87" customFormat="1" ht="24" customHeight="1" hidden="1">
      <c r="A8" s="96" t="s">
        <v>22</v>
      </c>
      <c r="D8" s="98"/>
      <c r="E8" s="93"/>
      <c r="F8" s="94"/>
    </row>
    <row r="9" spans="1:6" s="87" customFormat="1" ht="24" customHeight="1" hidden="1">
      <c r="A9" s="99"/>
      <c r="C9" s="99"/>
      <c r="E9" s="93" t="s">
        <v>278</v>
      </c>
      <c r="F9" s="94"/>
    </row>
    <row r="10" spans="1:6" s="87" customFormat="1" ht="24" customHeight="1" hidden="1">
      <c r="A10" s="97" t="s">
        <v>23</v>
      </c>
      <c r="D10" s="98"/>
      <c r="E10" s="93" t="s">
        <v>279</v>
      </c>
      <c r="F10" s="100">
        <v>384</v>
      </c>
    </row>
    <row r="11" spans="1:6" s="87" customFormat="1" ht="24" customHeight="1" hidden="1">
      <c r="A11" s="97" t="s">
        <v>24</v>
      </c>
      <c r="C11" s="101"/>
      <c r="D11" s="90"/>
      <c r="E11" s="102"/>
      <c r="F11" s="103"/>
    </row>
    <row r="12" spans="2:6" s="87" customFormat="1" ht="24" customHeight="1" hidden="1">
      <c r="B12" s="99"/>
      <c r="C12" s="99"/>
      <c r="D12" s="99"/>
      <c r="E12" s="99"/>
      <c r="F12" s="104"/>
    </row>
    <row r="13" ht="15.75">
      <c r="Q13" s="105" t="s">
        <v>314</v>
      </c>
    </row>
    <row r="14" spans="1:17" ht="19.5" customHeight="1">
      <c r="A14" s="663" t="s">
        <v>315</v>
      </c>
      <c r="B14" s="663"/>
      <c r="C14" s="663"/>
      <c r="D14" s="663"/>
      <c r="E14" s="663"/>
      <c r="F14" s="663"/>
      <c r="G14" s="663"/>
      <c r="H14" s="663"/>
      <c r="I14" s="663"/>
      <c r="J14" s="663"/>
      <c r="K14" s="663"/>
      <c r="L14" s="663"/>
      <c r="M14" s="663"/>
      <c r="N14" s="663"/>
      <c r="O14" s="663"/>
      <c r="P14" s="663"/>
      <c r="Q14" s="663"/>
    </row>
    <row r="16" spans="1:17" ht="19.5" customHeight="1">
      <c r="A16" s="663" t="s">
        <v>316</v>
      </c>
      <c r="B16" s="663"/>
      <c r="C16" s="663"/>
      <c r="D16" s="663"/>
      <c r="E16" s="663"/>
      <c r="F16" s="663"/>
      <c r="G16" s="663"/>
      <c r="H16" s="663"/>
      <c r="I16" s="663"/>
      <c r="J16" s="663"/>
      <c r="K16" s="663"/>
      <c r="L16" s="663"/>
      <c r="M16" s="663"/>
      <c r="N16" s="663"/>
      <c r="O16" s="663"/>
      <c r="P16" s="663"/>
      <c r="Q16" s="663"/>
    </row>
    <row r="17" ht="15.75">
      <c r="P17" s="139"/>
    </row>
    <row r="18" spans="1:17" ht="27.75" customHeight="1">
      <c r="A18" s="780" t="s">
        <v>0</v>
      </c>
      <c r="B18" s="759" t="s">
        <v>1</v>
      </c>
      <c r="C18" s="759" t="s">
        <v>252</v>
      </c>
      <c r="D18" s="759" t="s">
        <v>253</v>
      </c>
      <c r="E18" s="759"/>
      <c r="F18" s="800" t="s">
        <v>317</v>
      </c>
      <c r="G18" s="759" t="s">
        <v>254</v>
      </c>
      <c r="H18" s="759"/>
      <c r="I18" s="759"/>
      <c r="J18" s="759"/>
      <c r="K18" s="759"/>
      <c r="L18" s="759"/>
      <c r="M18" s="759"/>
      <c r="N18" s="759"/>
      <c r="O18" s="759"/>
      <c r="P18" s="759" t="s">
        <v>255</v>
      </c>
      <c r="Q18" s="760"/>
    </row>
    <row r="19" spans="1:17" ht="29.25" customHeight="1">
      <c r="A19" s="781"/>
      <c r="B19" s="762"/>
      <c r="C19" s="762"/>
      <c r="D19" s="762" t="s">
        <v>318</v>
      </c>
      <c r="E19" s="762" t="s">
        <v>319</v>
      </c>
      <c r="F19" s="801"/>
      <c r="G19" s="762" t="s">
        <v>320</v>
      </c>
      <c r="H19" s="762"/>
      <c r="I19" s="762"/>
      <c r="J19" s="762" t="s">
        <v>321</v>
      </c>
      <c r="K19" s="762"/>
      <c r="L19" s="762"/>
      <c r="M19" s="762"/>
      <c r="N19" s="762" t="s">
        <v>322</v>
      </c>
      <c r="O19" s="762"/>
      <c r="P19" s="762" t="s">
        <v>318</v>
      </c>
      <c r="Q19" s="757" t="s">
        <v>319</v>
      </c>
    </row>
    <row r="20" spans="1:17" ht="90" customHeight="1">
      <c r="A20" s="782"/>
      <c r="B20" s="763"/>
      <c r="C20" s="763"/>
      <c r="D20" s="763"/>
      <c r="E20" s="763"/>
      <c r="F20" s="802"/>
      <c r="G20" s="124" t="s">
        <v>323</v>
      </c>
      <c r="H20" s="124" t="s">
        <v>324</v>
      </c>
      <c r="I20" s="124" t="s">
        <v>325</v>
      </c>
      <c r="J20" s="124" t="s">
        <v>326</v>
      </c>
      <c r="K20" s="124" t="s">
        <v>327</v>
      </c>
      <c r="L20" s="124" t="s">
        <v>328</v>
      </c>
      <c r="M20" s="124" t="s">
        <v>329</v>
      </c>
      <c r="N20" s="124" t="s">
        <v>318</v>
      </c>
      <c r="O20" s="124" t="s">
        <v>319</v>
      </c>
      <c r="P20" s="763"/>
      <c r="Q20" s="758"/>
    </row>
    <row r="21" spans="1:17" ht="29.25" customHeight="1">
      <c r="A21" s="779" t="s">
        <v>330</v>
      </c>
      <c r="B21" s="140">
        <v>5501</v>
      </c>
      <c r="C21" s="127" t="s">
        <v>334</v>
      </c>
      <c r="D21" s="485">
        <f aca="true" t="shared" si="0" ref="D21:Q21">SUM(D25,D27,D29)</f>
        <v>144829</v>
      </c>
      <c r="E21" s="485">
        <f t="shared" si="0"/>
        <v>0</v>
      </c>
      <c r="F21" s="485">
        <f t="shared" si="0"/>
        <v>0</v>
      </c>
      <c r="G21" s="485">
        <f t="shared" si="0"/>
        <v>80503</v>
      </c>
      <c r="H21" s="485">
        <f t="shared" si="0"/>
        <v>0</v>
      </c>
      <c r="I21" s="485">
        <f t="shared" si="0"/>
        <v>0</v>
      </c>
      <c r="J21" s="485">
        <f t="shared" si="0"/>
        <v>-47451</v>
      </c>
      <c r="K21" s="485">
        <f t="shared" si="0"/>
        <v>0</v>
      </c>
      <c r="L21" s="485">
        <f t="shared" si="0"/>
        <v>0</v>
      </c>
      <c r="M21" s="485">
        <f t="shared" si="0"/>
        <v>0</v>
      </c>
      <c r="N21" s="485">
        <f t="shared" si="0"/>
        <v>-27115</v>
      </c>
      <c r="O21" s="485">
        <f t="shared" si="0"/>
        <v>0</v>
      </c>
      <c r="P21" s="485">
        <f t="shared" si="0"/>
        <v>150766</v>
      </c>
      <c r="Q21" s="486">
        <f t="shared" si="0"/>
        <v>0</v>
      </c>
    </row>
    <row r="22" spans="1:17" ht="29.25" customHeight="1">
      <c r="A22" s="766"/>
      <c r="B22" s="142">
        <v>5521</v>
      </c>
      <c r="C22" s="135" t="s">
        <v>265</v>
      </c>
      <c r="D22" s="485">
        <f aca="true" t="shared" si="1" ref="D22:Q22">SUM(D26,D28,D30)</f>
        <v>140921</v>
      </c>
      <c r="E22" s="485">
        <f t="shared" si="1"/>
        <v>0</v>
      </c>
      <c r="F22" s="485">
        <f t="shared" si="1"/>
        <v>0</v>
      </c>
      <c r="G22" s="485">
        <f t="shared" si="1"/>
        <v>85784</v>
      </c>
      <c r="H22" s="485">
        <f t="shared" si="1"/>
        <v>0</v>
      </c>
      <c r="I22" s="485">
        <f t="shared" si="1"/>
        <v>0</v>
      </c>
      <c r="J22" s="485">
        <f t="shared" si="1"/>
        <v>-143</v>
      </c>
      <c r="K22" s="485">
        <f t="shared" si="1"/>
        <v>0</v>
      </c>
      <c r="L22" s="485">
        <f t="shared" si="1"/>
        <v>0</v>
      </c>
      <c r="M22" s="485">
        <f t="shared" si="1"/>
        <v>0</v>
      </c>
      <c r="N22" s="485">
        <f t="shared" si="1"/>
        <v>-81733</v>
      </c>
      <c r="O22" s="485">
        <f t="shared" si="1"/>
        <v>0</v>
      </c>
      <c r="P22" s="485">
        <f t="shared" si="1"/>
        <v>144829</v>
      </c>
      <c r="Q22" s="468">
        <f t="shared" si="1"/>
        <v>0</v>
      </c>
    </row>
    <row r="23" spans="1:18" ht="15" customHeight="1">
      <c r="A23" s="143" t="s">
        <v>287</v>
      </c>
      <c r="B23" s="144"/>
      <c r="C23" s="145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7"/>
      <c r="R23" s="148"/>
    </row>
    <row r="24" spans="1:18" ht="15" customHeight="1" hidden="1">
      <c r="A24" s="143"/>
      <c r="B24" s="149"/>
      <c r="C24" s="150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2"/>
      <c r="R24" s="153"/>
    </row>
    <row r="25" spans="1:17" ht="18" customHeight="1">
      <c r="A25" s="783" t="s">
        <v>9</v>
      </c>
      <c r="B25" s="140">
        <v>5502</v>
      </c>
      <c r="C25" s="127" t="s">
        <v>334</v>
      </c>
      <c r="D25" s="477">
        <v>54682</v>
      </c>
      <c r="E25" s="477">
        <v>0</v>
      </c>
      <c r="F25" s="477"/>
      <c r="G25" s="477">
        <v>0</v>
      </c>
      <c r="H25" s="477">
        <v>0</v>
      </c>
      <c r="I25" s="477">
        <v>0</v>
      </c>
      <c r="J25" s="477">
        <v>0</v>
      </c>
      <c r="K25" s="477">
        <v>0</v>
      </c>
      <c r="L25" s="477">
        <v>0</v>
      </c>
      <c r="M25" s="477">
        <v>0</v>
      </c>
      <c r="N25" s="477">
        <v>-19316</v>
      </c>
      <c r="O25" s="477">
        <v>0</v>
      </c>
      <c r="P25" s="482">
        <f aca="true" t="shared" si="2" ref="P25:P30">D25+G25+H25+J25+K25+M25+N25</f>
        <v>35366</v>
      </c>
      <c r="Q25" s="484">
        <f aca="true" t="shared" si="3" ref="Q25:Q30">E25+I25+L25+O25-M25</f>
        <v>0</v>
      </c>
    </row>
    <row r="26" spans="1:17" ht="18" customHeight="1">
      <c r="A26" s="783"/>
      <c r="B26" s="156">
        <v>5522</v>
      </c>
      <c r="C26" s="122" t="s">
        <v>265</v>
      </c>
      <c r="D26" s="469">
        <v>82354</v>
      </c>
      <c r="E26" s="469">
        <v>0</v>
      </c>
      <c r="F26" s="469"/>
      <c r="G26" s="469">
        <v>0</v>
      </c>
      <c r="H26" s="469">
        <v>0</v>
      </c>
      <c r="I26" s="469">
        <v>0</v>
      </c>
      <c r="J26" s="469">
        <v>0</v>
      </c>
      <c r="K26" s="469">
        <v>0</v>
      </c>
      <c r="L26" s="469">
        <v>0</v>
      </c>
      <c r="M26" s="469">
        <v>0</v>
      </c>
      <c r="N26" s="469">
        <v>-27672</v>
      </c>
      <c r="O26" s="469">
        <v>0</v>
      </c>
      <c r="P26" s="482">
        <f t="shared" si="2"/>
        <v>54682</v>
      </c>
      <c r="Q26" s="484">
        <f t="shared" si="3"/>
        <v>0</v>
      </c>
    </row>
    <row r="27" spans="1:17" ht="18" customHeight="1">
      <c r="A27" s="783" t="s">
        <v>10</v>
      </c>
      <c r="B27" s="156">
        <v>5503</v>
      </c>
      <c r="C27" s="122" t="s">
        <v>334</v>
      </c>
      <c r="D27" s="469">
        <v>0</v>
      </c>
      <c r="E27" s="469">
        <v>0</v>
      </c>
      <c r="F27" s="469"/>
      <c r="G27" s="469">
        <v>0</v>
      </c>
      <c r="H27" s="469">
        <v>0</v>
      </c>
      <c r="I27" s="469">
        <v>0</v>
      </c>
      <c r="J27" s="469">
        <v>0</v>
      </c>
      <c r="K27" s="469">
        <v>0</v>
      </c>
      <c r="L27" s="469">
        <v>0</v>
      </c>
      <c r="M27" s="469">
        <v>0</v>
      </c>
      <c r="N27" s="469">
        <v>0</v>
      </c>
      <c r="O27" s="469">
        <v>0</v>
      </c>
      <c r="P27" s="482">
        <f t="shared" si="2"/>
        <v>0</v>
      </c>
      <c r="Q27" s="484">
        <f t="shared" si="3"/>
        <v>0</v>
      </c>
    </row>
    <row r="28" spans="1:17" ht="18" customHeight="1">
      <c r="A28" s="783"/>
      <c r="B28" s="156">
        <v>5523</v>
      </c>
      <c r="C28" s="122" t="s">
        <v>265</v>
      </c>
      <c r="D28" s="469">
        <v>0</v>
      </c>
      <c r="E28" s="469">
        <v>0</v>
      </c>
      <c r="F28" s="469"/>
      <c r="G28" s="469">
        <v>0</v>
      </c>
      <c r="H28" s="469">
        <v>0</v>
      </c>
      <c r="I28" s="469">
        <v>0</v>
      </c>
      <c r="J28" s="469">
        <v>0</v>
      </c>
      <c r="K28" s="469">
        <v>0</v>
      </c>
      <c r="L28" s="469">
        <v>0</v>
      </c>
      <c r="M28" s="469">
        <v>0</v>
      </c>
      <c r="N28" s="469">
        <v>0</v>
      </c>
      <c r="O28" s="469">
        <v>0</v>
      </c>
      <c r="P28" s="482">
        <f t="shared" si="2"/>
        <v>0</v>
      </c>
      <c r="Q28" s="484">
        <f t="shared" si="3"/>
        <v>0</v>
      </c>
    </row>
    <row r="29" spans="1:17" ht="18" customHeight="1">
      <c r="A29" s="783" t="s">
        <v>11</v>
      </c>
      <c r="B29" s="156">
        <v>5504</v>
      </c>
      <c r="C29" s="122" t="s">
        <v>334</v>
      </c>
      <c r="D29" s="469">
        <v>90147</v>
      </c>
      <c r="E29" s="469">
        <v>0</v>
      </c>
      <c r="F29" s="469"/>
      <c r="G29" s="469">
        <v>80503</v>
      </c>
      <c r="H29" s="469">
        <v>0</v>
      </c>
      <c r="I29" s="469">
        <v>0</v>
      </c>
      <c r="J29" s="469">
        <v>-47451</v>
      </c>
      <c r="K29" s="469">
        <v>0</v>
      </c>
      <c r="L29" s="469">
        <v>0</v>
      </c>
      <c r="M29" s="469">
        <v>0</v>
      </c>
      <c r="N29" s="469">
        <v>-7799</v>
      </c>
      <c r="O29" s="469">
        <v>0</v>
      </c>
      <c r="P29" s="482">
        <f t="shared" si="2"/>
        <v>115400</v>
      </c>
      <c r="Q29" s="484">
        <f t="shared" si="3"/>
        <v>0</v>
      </c>
    </row>
    <row r="30" spans="1:17" ht="18" customHeight="1">
      <c r="A30" s="783"/>
      <c r="B30" s="156">
        <v>5524</v>
      </c>
      <c r="C30" s="122" t="s">
        <v>265</v>
      </c>
      <c r="D30" s="469">
        <v>58567</v>
      </c>
      <c r="E30" s="469">
        <v>0</v>
      </c>
      <c r="F30" s="469"/>
      <c r="G30" s="469">
        <v>85784</v>
      </c>
      <c r="H30" s="469">
        <v>0</v>
      </c>
      <c r="I30" s="469">
        <v>0</v>
      </c>
      <c r="J30" s="469">
        <v>-143</v>
      </c>
      <c r="K30" s="469">
        <v>0</v>
      </c>
      <c r="L30" s="469">
        <v>0</v>
      </c>
      <c r="M30" s="469">
        <v>0</v>
      </c>
      <c r="N30" s="469">
        <v>-54061</v>
      </c>
      <c r="O30" s="469">
        <v>0</v>
      </c>
      <c r="P30" s="482">
        <f t="shared" si="2"/>
        <v>90147</v>
      </c>
      <c r="Q30" s="484">
        <f t="shared" si="3"/>
        <v>0</v>
      </c>
    </row>
    <row r="31" spans="1:17" ht="29.25" customHeight="1">
      <c r="A31" s="766" t="s">
        <v>331</v>
      </c>
      <c r="B31" s="156">
        <v>5510</v>
      </c>
      <c r="C31" s="122" t="s">
        <v>334</v>
      </c>
      <c r="D31" s="487">
        <f aca="true" t="shared" si="4" ref="D31:Q31">SUM(D35,D37,D39,D41)</f>
        <v>52541203</v>
      </c>
      <c r="E31" s="487">
        <f t="shared" si="4"/>
        <v>-122725</v>
      </c>
      <c r="F31" s="487">
        <f t="shared" si="4"/>
        <v>0</v>
      </c>
      <c r="G31" s="487">
        <f t="shared" si="4"/>
        <v>173392542</v>
      </c>
      <c r="H31" s="487">
        <f t="shared" si="4"/>
        <v>219685</v>
      </c>
      <c r="I31" s="487">
        <f t="shared" si="4"/>
        <v>-36</v>
      </c>
      <c r="J31" s="487">
        <f t="shared" si="4"/>
        <v>-185955916</v>
      </c>
      <c r="K31" s="487">
        <f t="shared" si="4"/>
        <v>0</v>
      </c>
      <c r="L31" s="487">
        <f t="shared" si="4"/>
        <v>1557</v>
      </c>
      <c r="M31" s="487">
        <f t="shared" si="4"/>
        <v>-1190</v>
      </c>
      <c r="N31" s="487">
        <f t="shared" si="4"/>
        <v>27115</v>
      </c>
      <c r="O31" s="487">
        <f t="shared" si="4"/>
        <v>0</v>
      </c>
      <c r="P31" s="485">
        <f t="shared" si="4"/>
        <v>40223439</v>
      </c>
      <c r="Q31" s="488">
        <f t="shared" si="4"/>
        <v>-120014</v>
      </c>
    </row>
    <row r="32" spans="1:17" ht="29.25" customHeight="1">
      <c r="A32" s="766"/>
      <c r="B32" s="156">
        <v>5530</v>
      </c>
      <c r="C32" s="122" t="s">
        <v>265</v>
      </c>
      <c r="D32" s="487">
        <f aca="true" t="shared" si="5" ref="D32:Q32">SUM(D36,D38,D40,D42)</f>
        <v>37619711</v>
      </c>
      <c r="E32" s="487">
        <f t="shared" si="5"/>
        <v>-120931</v>
      </c>
      <c r="F32" s="487">
        <f t="shared" si="5"/>
        <v>0</v>
      </c>
      <c r="G32" s="487">
        <f t="shared" si="5"/>
        <v>187611269</v>
      </c>
      <c r="H32" s="487">
        <f t="shared" si="5"/>
        <v>262448</v>
      </c>
      <c r="I32" s="487">
        <f t="shared" si="5"/>
        <v>-8158</v>
      </c>
      <c r="J32" s="487">
        <f t="shared" si="5"/>
        <v>-173027687</v>
      </c>
      <c r="K32" s="487">
        <f t="shared" si="5"/>
        <v>-111</v>
      </c>
      <c r="L32" s="487">
        <f t="shared" si="5"/>
        <v>204</v>
      </c>
      <c r="M32" s="487">
        <f t="shared" si="5"/>
        <v>-6160</v>
      </c>
      <c r="N32" s="487">
        <f t="shared" si="5"/>
        <v>81733</v>
      </c>
      <c r="O32" s="487">
        <f t="shared" si="5"/>
        <v>0</v>
      </c>
      <c r="P32" s="485">
        <f t="shared" si="5"/>
        <v>52541203</v>
      </c>
      <c r="Q32" s="468">
        <f t="shared" si="5"/>
        <v>-122725</v>
      </c>
    </row>
    <row r="33" spans="1:18" ht="15" customHeight="1">
      <c r="A33" s="141" t="s">
        <v>287</v>
      </c>
      <c r="B33" s="144"/>
      <c r="C33" s="145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46"/>
      <c r="Q33" s="147"/>
      <c r="R33" s="148"/>
    </row>
    <row r="34" spans="1:18" ht="15" customHeight="1" hidden="1">
      <c r="A34" s="141"/>
      <c r="B34" s="144"/>
      <c r="C34" s="145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46"/>
      <c r="Q34" s="147"/>
      <c r="R34" s="153"/>
    </row>
    <row r="35" spans="1:17" ht="21" customHeight="1">
      <c r="A35" s="783" t="s">
        <v>9</v>
      </c>
      <c r="B35" s="156">
        <v>5511</v>
      </c>
      <c r="C35" s="122" t="s">
        <v>334</v>
      </c>
      <c r="D35" s="469">
        <v>19189829</v>
      </c>
      <c r="E35" s="469">
        <v>-115387</v>
      </c>
      <c r="F35" s="469"/>
      <c r="G35" s="469">
        <v>149395005</v>
      </c>
      <c r="H35" s="469">
        <v>0</v>
      </c>
      <c r="I35" s="469">
        <v>-34</v>
      </c>
      <c r="J35" s="469">
        <v>-146578629</v>
      </c>
      <c r="K35" s="469">
        <v>0</v>
      </c>
      <c r="L35" s="469">
        <v>1523</v>
      </c>
      <c r="M35" s="469">
        <v>-1161</v>
      </c>
      <c r="N35" s="469">
        <v>19316</v>
      </c>
      <c r="O35" s="469">
        <v>0</v>
      </c>
      <c r="P35" s="482">
        <f aca="true" t="shared" si="6" ref="P35:P42">D35+G35+H35+J35+K35+M35+N35</f>
        <v>22024360</v>
      </c>
      <c r="Q35" s="484">
        <f aca="true" t="shared" si="7" ref="Q35:Q42">E35+I35+L35+O35-M35</f>
        <v>-112737</v>
      </c>
    </row>
    <row r="36" spans="1:17" ht="21" customHeight="1">
      <c r="A36" s="783"/>
      <c r="B36" s="156">
        <v>5531</v>
      </c>
      <c r="C36" s="122" t="s">
        <v>265</v>
      </c>
      <c r="D36" s="469">
        <v>18588058</v>
      </c>
      <c r="E36" s="469">
        <v>-113728</v>
      </c>
      <c r="F36" s="469"/>
      <c r="G36" s="469">
        <v>142022040</v>
      </c>
      <c r="H36" s="469">
        <v>0</v>
      </c>
      <c r="I36" s="469">
        <v>-7994</v>
      </c>
      <c r="J36" s="469">
        <v>-141441745</v>
      </c>
      <c r="K36" s="469">
        <v>-57</v>
      </c>
      <c r="L36" s="469">
        <v>196</v>
      </c>
      <c r="M36" s="469">
        <v>-6139</v>
      </c>
      <c r="N36" s="469">
        <v>27672</v>
      </c>
      <c r="O36" s="469">
        <v>0</v>
      </c>
      <c r="P36" s="482">
        <f t="shared" si="6"/>
        <v>19189829</v>
      </c>
      <c r="Q36" s="484">
        <f t="shared" si="7"/>
        <v>-115387</v>
      </c>
    </row>
    <row r="37" spans="1:17" ht="18" customHeight="1">
      <c r="A37" s="783" t="s">
        <v>10</v>
      </c>
      <c r="B37" s="156">
        <v>5512</v>
      </c>
      <c r="C37" s="122" t="s">
        <v>334</v>
      </c>
      <c r="D37" s="469">
        <v>30201527</v>
      </c>
      <c r="E37" s="469">
        <v>0</v>
      </c>
      <c r="F37" s="469"/>
      <c r="G37" s="469">
        <v>22027003</v>
      </c>
      <c r="H37" s="469">
        <v>172364</v>
      </c>
      <c r="I37" s="469">
        <v>0</v>
      </c>
      <c r="J37" s="469">
        <v>-35422901</v>
      </c>
      <c r="K37" s="469">
        <v>0</v>
      </c>
      <c r="L37" s="469">
        <v>0</v>
      </c>
      <c r="M37" s="469">
        <v>0</v>
      </c>
      <c r="N37" s="469">
        <v>0</v>
      </c>
      <c r="O37" s="469">
        <v>0</v>
      </c>
      <c r="P37" s="482">
        <f t="shared" si="6"/>
        <v>16977993</v>
      </c>
      <c r="Q37" s="484">
        <f t="shared" si="7"/>
        <v>0</v>
      </c>
    </row>
    <row r="38" spans="1:17" ht="18" customHeight="1">
      <c r="A38" s="783"/>
      <c r="B38" s="156">
        <v>5532</v>
      </c>
      <c r="C38" s="122" t="s">
        <v>265</v>
      </c>
      <c r="D38" s="469">
        <v>17442481</v>
      </c>
      <c r="E38" s="469">
        <v>0</v>
      </c>
      <c r="F38" s="469"/>
      <c r="G38" s="469">
        <v>41466740</v>
      </c>
      <c r="H38" s="469">
        <v>241873</v>
      </c>
      <c r="I38" s="469">
        <v>0</v>
      </c>
      <c r="J38" s="469">
        <v>-28949567</v>
      </c>
      <c r="K38" s="469">
        <v>0</v>
      </c>
      <c r="L38" s="469">
        <v>0</v>
      </c>
      <c r="M38" s="469">
        <v>0</v>
      </c>
      <c r="N38" s="469">
        <v>0</v>
      </c>
      <c r="O38" s="469">
        <v>0</v>
      </c>
      <c r="P38" s="482">
        <f t="shared" si="6"/>
        <v>30201527</v>
      </c>
      <c r="Q38" s="484">
        <f t="shared" si="7"/>
        <v>0</v>
      </c>
    </row>
    <row r="39" spans="1:17" ht="29.25" customHeight="1">
      <c r="A39" s="783" t="s">
        <v>332</v>
      </c>
      <c r="B39" s="156">
        <v>5513</v>
      </c>
      <c r="C39" s="122" t="s">
        <v>334</v>
      </c>
      <c r="D39" s="469">
        <v>0</v>
      </c>
      <c r="E39" s="469"/>
      <c r="F39" s="469"/>
      <c r="G39" s="469">
        <v>0</v>
      </c>
      <c r="H39" s="469">
        <v>0</v>
      </c>
      <c r="I39" s="469"/>
      <c r="J39" s="469">
        <v>0</v>
      </c>
      <c r="K39" s="469">
        <v>0</v>
      </c>
      <c r="L39" s="469"/>
      <c r="M39" s="469"/>
      <c r="N39" s="469"/>
      <c r="O39" s="469"/>
      <c r="P39" s="482">
        <f t="shared" si="6"/>
        <v>0</v>
      </c>
      <c r="Q39" s="484">
        <f t="shared" si="7"/>
        <v>0</v>
      </c>
    </row>
    <row r="40" spans="1:17" ht="29.25" customHeight="1">
      <c r="A40" s="783"/>
      <c r="B40" s="156">
        <v>5533</v>
      </c>
      <c r="C40" s="122" t="s">
        <v>265</v>
      </c>
      <c r="D40" s="469">
        <v>0</v>
      </c>
      <c r="E40" s="469"/>
      <c r="F40" s="469"/>
      <c r="G40" s="469">
        <v>0</v>
      </c>
      <c r="H40" s="469">
        <v>0</v>
      </c>
      <c r="I40" s="469"/>
      <c r="J40" s="469">
        <v>0</v>
      </c>
      <c r="K40" s="469">
        <v>0</v>
      </c>
      <c r="L40" s="469"/>
      <c r="M40" s="469">
        <v>0</v>
      </c>
      <c r="N40" s="469">
        <v>0</v>
      </c>
      <c r="O40" s="469"/>
      <c r="P40" s="482">
        <f t="shared" si="6"/>
        <v>0</v>
      </c>
      <c r="Q40" s="484">
        <f t="shared" si="7"/>
        <v>0</v>
      </c>
    </row>
    <row r="41" spans="1:17" ht="18" customHeight="1">
      <c r="A41" s="783" t="s">
        <v>11</v>
      </c>
      <c r="B41" s="156">
        <v>5514</v>
      </c>
      <c r="C41" s="122" t="s">
        <v>334</v>
      </c>
      <c r="D41" s="469">
        <v>3149847</v>
      </c>
      <c r="E41" s="469">
        <v>-7338</v>
      </c>
      <c r="F41" s="469"/>
      <c r="G41" s="469">
        <f>1970534</f>
        <v>1970534</v>
      </c>
      <c r="H41" s="469">
        <v>47321</v>
      </c>
      <c r="I41" s="469">
        <v>-2</v>
      </c>
      <c r="J41" s="469">
        <f>-3954386</f>
        <v>-3954386</v>
      </c>
      <c r="K41" s="469">
        <v>0</v>
      </c>
      <c r="L41" s="469">
        <v>34</v>
      </c>
      <c r="M41" s="469">
        <v>-29</v>
      </c>
      <c r="N41" s="469">
        <v>7799</v>
      </c>
      <c r="O41" s="469">
        <v>0</v>
      </c>
      <c r="P41" s="482">
        <f t="shared" si="6"/>
        <v>1221086</v>
      </c>
      <c r="Q41" s="484">
        <f t="shared" si="7"/>
        <v>-7277</v>
      </c>
    </row>
    <row r="42" spans="1:17" ht="18" customHeight="1">
      <c r="A42" s="783"/>
      <c r="B42" s="156">
        <v>5534</v>
      </c>
      <c r="C42" s="122" t="s">
        <v>265</v>
      </c>
      <c r="D42" s="469">
        <v>1589172</v>
      </c>
      <c r="E42" s="469">
        <v>-7203</v>
      </c>
      <c r="F42" s="469"/>
      <c r="G42" s="469">
        <v>4122489</v>
      </c>
      <c r="H42" s="469">
        <v>20575</v>
      </c>
      <c r="I42" s="469">
        <v>-164</v>
      </c>
      <c r="J42" s="469">
        <v>-2636375</v>
      </c>
      <c r="K42" s="469">
        <v>-54</v>
      </c>
      <c r="L42" s="469">
        <v>8</v>
      </c>
      <c r="M42" s="469">
        <v>-21</v>
      </c>
      <c r="N42" s="469">
        <v>54061</v>
      </c>
      <c r="O42" s="469">
        <v>0</v>
      </c>
      <c r="P42" s="482">
        <f t="shared" si="6"/>
        <v>3149847</v>
      </c>
      <c r="Q42" s="484">
        <f t="shared" si="7"/>
        <v>-7338</v>
      </c>
    </row>
    <row r="43" spans="1:17" ht="29.25" customHeight="1">
      <c r="A43" s="766" t="s">
        <v>333</v>
      </c>
      <c r="B43" s="156">
        <v>5500</v>
      </c>
      <c r="C43" s="122" t="s">
        <v>334</v>
      </c>
      <c r="D43" s="469">
        <f aca="true" t="shared" si="8" ref="D43:Q43">D21+D31</f>
        <v>52686032</v>
      </c>
      <c r="E43" s="469">
        <f t="shared" si="8"/>
        <v>-122725</v>
      </c>
      <c r="F43" s="469">
        <f t="shared" si="8"/>
        <v>0</v>
      </c>
      <c r="G43" s="469">
        <f t="shared" si="8"/>
        <v>173473045</v>
      </c>
      <c r="H43" s="469">
        <f t="shared" si="8"/>
        <v>219685</v>
      </c>
      <c r="I43" s="469">
        <f t="shared" si="8"/>
        <v>-36</v>
      </c>
      <c r="J43" s="469">
        <f t="shared" si="8"/>
        <v>-186003367</v>
      </c>
      <c r="K43" s="469">
        <f t="shared" si="8"/>
        <v>0</v>
      </c>
      <c r="L43" s="469">
        <f t="shared" si="8"/>
        <v>1557</v>
      </c>
      <c r="M43" s="469">
        <f t="shared" si="8"/>
        <v>-1190</v>
      </c>
      <c r="N43" s="469">
        <f t="shared" si="8"/>
        <v>0</v>
      </c>
      <c r="O43" s="469">
        <f t="shared" si="8"/>
        <v>0</v>
      </c>
      <c r="P43" s="469">
        <f t="shared" si="8"/>
        <v>40374205</v>
      </c>
      <c r="Q43" s="472">
        <f t="shared" si="8"/>
        <v>-120014</v>
      </c>
    </row>
    <row r="44" spans="1:17" ht="29.25" customHeight="1">
      <c r="A44" s="799"/>
      <c r="B44" s="157">
        <v>5520</v>
      </c>
      <c r="C44" s="125" t="s">
        <v>265</v>
      </c>
      <c r="D44" s="479">
        <f aca="true" t="shared" si="9" ref="D44:Q44">D22+D32</f>
        <v>37760632</v>
      </c>
      <c r="E44" s="479">
        <f t="shared" si="9"/>
        <v>-120931</v>
      </c>
      <c r="F44" s="479">
        <f t="shared" si="9"/>
        <v>0</v>
      </c>
      <c r="G44" s="479">
        <f t="shared" si="9"/>
        <v>187697053</v>
      </c>
      <c r="H44" s="479">
        <f t="shared" si="9"/>
        <v>262448</v>
      </c>
      <c r="I44" s="479">
        <f t="shared" si="9"/>
        <v>-8158</v>
      </c>
      <c r="J44" s="479">
        <f t="shared" si="9"/>
        <v>-173027830</v>
      </c>
      <c r="K44" s="479">
        <f t="shared" si="9"/>
        <v>-111</v>
      </c>
      <c r="L44" s="479">
        <f t="shared" si="9"/>
        <v>204</v>
      </c>
      <c r="M44" s="479">
        <f t="shared" si="9"/>
        <v>-6160</v>
      </c>
      <c r="N44" s="479">
        <f t="shared" si="9"/>
        <v>0</v>
      </c>
      <c r="O44" s="479">
        <f t="shared" si="9"/>
        <v>0</v>
      </c>
      <c r="P44" s="479">
        <f t="shared" si="9"/>
        <v>52686032</v>
      </c>
      <c r="Q44" s="471">
        <f t="shared" si="9"/>
        <v>-122725</v>
      </c>
    </row>
  </sheetData>
  <sheetProtection/>
  <mergeCells count="26">
    <mergeCell ref="N19:O19"/>
    <mergeCell ref="G18:O18"/>
    <mergeCell ref="G19:I19"/>
    <mergeCell ref="A14:Q14"/>
    <mergeCell ref="A16:Q16"/>
    <mergeCell ref="F18:F20"/>
    <mergeCell ref="J19:M19"/>
    <mergeCell ref="A18:A20"/>
    <mergeCell ref="C18:C20"/>
    <mergeCell ref="D18:E18"/>
    <mergeCell ref="P18:Q18"/>
    <mergeCell ref="P19:P20"/>
    <mergeCell ref="Q19:Q20"/>
    <mergeCell ref="A43:A44"/>
    <mergeCell ref="A31:A32"/>
    <mergeCell ref="A35:A36"/>
    <mergeCell ref="A21:A22"/>
    <mergeCell ref="A25:A26"/>
    <mergeCell ref="A27:A28"/>
    <mergeCell ref="A29:A30"/>
    <mergeCell ref="A41:A42"/>
    <mergeCell ref="A39:A40"/>
    <mergeCell ref="D19:D20"/>
    <mergeCell ref="E19:E20"/>
    <mergeCell ref="B18:B20"/>
    <mergeCell ref="A37:A38"/>
  </mergeCells>
  <printOptions/>
  <pageMargins left="0.47" right="0.2362204724409449" top="0.6" bottom="0.4330708661417323" header="0.41" footer="0.5118110236220472"/>
  <pageSetup fitToHeight="0" fitToWidth="1" horizontalDpi="600" verticalDpi="600" orientation="landscape" paperSize="9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7"/>
  <sheetViews>
    <sheetView zoomScale="75" zoomScaleNormal="75" zoomScalePageLayoutView="0" workbookViewId="0" topLeftCell="A1">
      <selection activeCell="E65" sqref="E65"/>
    </sheetView>
  </sheetViews>
  <sheetFormatPr defaultColWidth="9.00390625" defaultRowHeight="12.75"/>
  <cols>
    <col min="1" max="1" width="34.00390625" style="86" customWidth="1"/>
    <col min="2" max="2" width="7.75390625" style="86" customWidth="1"/>
    <col min="3" max="4" width="15.75390625" style="86" customWidth="1"/>
    <col min="5" max="5" width="16.375" style="86" customWidth="1"/>
    <col min="6" max="6" width="17.125" style="86" customWidth="1"/>
    <col min="7" max="7" width="16.00390625" style="86" customWidth="1"/>
    <col min="8" max="8" width="15.75390625" style="86" customWidth="1"/>
    <col min="9" max="9" width="17.00390625" style="86" customWidth="1"/>
    <col min="10" max="10" width="17.875" style="86" customWidth="1"/>
    <col min="11" max="16384" width="9.125" style="86" customWidth="1"/>
  </cols>
  <sheetData>
    <row r="2" spans="2:6" s="87" customFormat="1" ht="24" customHeight="1" hidden="1">
      <c r="B2" s="88"/>
      <c r="D2" s="89"/>
      <c r="E2" s="90"/>
      <c r="F2" s="92" t="s">
        <v>17</v>
      </c>
    </row>
    <row r="3" spans="2:6" s="87" customFormat="1" ht="24" customHeight="1" hidden="1">
      <c r="B3" s="88"/>
      <c r="E3" s="93" t="s">
        <v>273</v>
      </c>
      <c r="F3" s="94" t="s">
        <v>18</v>
      </c>
    </row>
    <row r="4" spans="2:6" s="87" customFormat="1" ht="24" customHeight="1" hidden="1">
      <c r="B4" s="95"/>
      <c r="E4" s="93" t="s">
        <v>274</v>
      </c>
      <c r="F4" s="94"/>
    </row>
    <row r="5" spans="1:6" s="87" customFormat="1" ht="24" customHeight="1" hidden="1">
      <c r="A5" s="96" t="s">
        <v>19</v>
      </c>
      <c r="C5" s="96"/>
      <c r="D5" s="96"/>
      <c r="E5" s="93" t="s">
        <v>275</v>
      </c>
      <c r="F5" s="94"/>
    </row>
    <row r="6" spans="1:6" s="87" customFormat="1" ht="24" customHeight="1" hidden="1">
      <c r="A6" s="97" t="s">
        <v>20</v>
      </c>
      <c r="D6" s="98"/>
      <c r="E6" s="93" t="s">
        <v>276</v>
      </c>
      <c r="F6" s="94"/>
    </row>
    <row r="7" spans="1:6" s="87" customFormat="1" ht="24" customHeight="1" hidden="1">
      <c r="A7" s="96" t="s">
        <v>21</v>
      </c>
      <c r="C7" s="96"/>
      <c r="D7" s="96"/>
      <c r="E7" s="93" t="s">
        <v>277</v>
      </c>
      <c r="F7" s="94"/>
    </row>
    <row r="8" spans="1:6" s="87" customFormat="1" ht="24" customHeight="1" hidden="1">
      <c r="A8" s="96" t="s">
        <v>22</v>
      </c>
      <c r="D8" s="98"/>
      <c r="E8" s="93"/>
      <c r="F8" s="94"/>
    </row>
    <row r="9" spans="1:6" s="87" customFormat="1" ht="24" customHeight="1" hidden="1">
      <c r="A9" s="99"/>
      <c r="C9" s="99"/>
      <c r="E9" s="93" t="s">
        <v>278</v>
      </c>
      <c r="F9" s="94"/>
    </row>
    <row r="10" spans="1:6" s="87" customFormat="1" ht="24" customHeight="1" hidden="1">
      <c r="A10" s="97" t="s">
        <v>23</v>
      </c>
      <c r="D10" s="98"/>
      <c r="E10" s="93" t="s">
        <v>279</v>
      </c>
      <c r="F10" s="100">
        <v>384</v>
      </c>
    </row>
    <row r="11" spans="1:6" s="87" customFormat="1" ht="24" customHeight="1" hidden="1">
      <c r="A11" s="97" t="s">
        <v>24</v>
      </c>
      <c r="C11" s="101"/>
      <c r="D11" s="90"/>
      <c r="E11" s="102"/>
      <c r="F11" s="103"/>
    </row>
    <row r="12" spans="2:6" s="87" customFormat="1" ht="24" customHeight="1" hidden="1">
      <c r="B12" s="99"/>
      <c r="C12" s="99"/>
      <c r="D12" s="99"/>
      <c r="E12" s="99"/>
      <c r="F12" s="104"/>
    </row>
    <row r="13" ht="15.75">
      <c r="J13" s="105" t="s">
        <v>570</v>
      </c>
    </row>
    <row r="14" spans="1:16" ht="19.5" customHeight="1">
      <c r="A14" s="663" t="s">
        <v>571</v>
      </c>
      <c r="B14" s="663"/>
      <c r="C14" s="663"/>
      <c r="D14" s="663"/>
      <c r="E14" s="663"/>
      <c r="F14" s="663"/>
      <c r="G14" s="663"/>
      <c r="H14" s="663"/>
      <c r="I14" s="354"/>
      <c r="J14" s="354"/>
      <c r="K14" s="354"/>
      <c r="L14" s="354"/>
      <c r="M14" s="354"/>
      <c r="N14" s="354"/>
      <c r="O14" s="354"/>
      <c r="P14" s="354"/>
    </row>
    <row r="16" spans="1:8" ht="21.75" customHeight="1">
      <c r="A16" s="780" t="s">
        <v>291</v>
      </c>
      <c r="B16" s="759" t="s">
        <v>1</v>
      </c>
      <c r="C16" s="803" t="s">
        <v>661</v>
      </c>
      <c r="D16" s="803"/>
      <c r="E16" s="803" t="s">
        <v>530</v>
      </c>
      <c r="F16" s="803"/>
      <c r="G16" s="803" t="s">
        <v>531</v>
      </c>
      <c r="H16" s="807"/>
    </row>
    <row r="17" spans="1:8" ht="48" customHeight="1">
      <c r="A17" s="782"/>
      <c r="B17" s="763"/>
      <c r="C17" s="124" t="s">
        <v>572</v>
      </c>
      <c r="D17" s="124" t="s">
        <v>554</v>
      </c>
      <c r="E17" s="124" t="s">
        <v>572</v>
      </c>
      <c r="F17" s="124" t="s">
        <v>554</v>
      </c>
      <c r="G17" s="124" t="s">
        <v>572</v>
      </c>
      <c r="H17" s="165" t="s">
        <v>554</v>
      </c>
    </row>
    <row r="18" spans="1:8" ht="57" customHeight="1">
      <c r="A18" s="356" t="s">
        <v>573</v>
      </c>
      <c r="B18" s="357">
        <v>5540</v>
      </c>
      <c r="C18" s="489">
        <f aca="true" t="shared" si="0" ref="C18:H18">SUM(C20:C22)</f>
        <v>5704463</v>
      </c>
      <c r="D18" s="489">
        <f t="shared" si="0"/>
        <v>5584449</v>
      </c>
      <c r="E18" s="489">
        <f t="shared" si="0"/>
        <v>4363727</v>
      </c>
      <c r="F18" s="489">
        <f t="shared" si="0"/>
        <v>4241002</v>
      </c>
      <c r="G18" s="489">
        <f t="shared" si="0"/>
        <v>2392953</v>
      </c>
      <c r="H18" s="466">
        <f t="shared" si="0"/>
        <v>2272022</v>
      </c>
    </row>
    <row r="19" spans="1:8" ht="15" customHeight="1">
      <c r="A19" s="358" t="s">
        <v>287</v>
      </c>
      <c r="B19" s="162"/>
      <c r="C19" s="359"/>
      <c r="D19" s="359"/>
      <c r="E19" s="359"/>
      <c r="F19" s="359"/>
      <c r="G19" s="359"/>
      <c r="H19" s="360"/>
    </row>
    <row r="20" spans="1:8" ht="23.25" customHeight="1">
      <c r="A20" s="361" t="s">
        <v>9</v>
      </c>
      <c r="B20" s="128">
        <v>5541</v>
      </c>
      <c r="C20" s="477">
        <v>5689248</v>
      </c>
      <c r="D20" s="477">
        <v>5576511</v>
      </c>
      <c r="E20" s="477">
        <v>4244317</v>
      </c>
      <c r="F20" s="477">
        <v>4128930</v>
      </c>
      <c r="G20" s="477">
        <v>1594264</v>
      </c>
      <c r="H20" s="478">
        <v>1480536</v>
      </c>
    </row>
    <row r="21" spans="1:8" ht="18" customHeight="1">
      <c r="A21" s="361" t="s">
        <v>10</v>
      </c>
      <c r="B21" s="121">
        <v>5542</v>
      </c>
      <c r="C21" s="469">
        <v>6061</v>
      </c>
      <c r="D21" s="469">
        <v>6061</v>
      </c>
      <c r="E21" s="469">
        <v>33080</v>
      </c>
      <c r="F21" s="469">
        <v>33080</v>
      </c>
      <c r="G21" s="469">
        <v>19925</v>
      </c>
      <c r="H21" s="472">
        <v>19925</v>
      </c>
    </row>
    <row r="22" spans="1:8" ht="18" customHeight="1">
      <c r="A22" s="362" t="s">
        <v>11</v>
      </c>
      <c r="B22" s="124">
        <v>5543</v>
      </c>
      <c r="C22" s="470">
        <v>9154</v>
      </c>
      <c r="D22" s="470">
        <v>1877</v>
      </c>
      <c r="E22" s="470">
        <v>86330</v>
      </c>
      <c r="F22" s="470">
        <v>78992</v>
      </c>
      <c r="G22" s="470">
        <v>778764</v>
      </c>
      <c r="H22" s="490">
        <v>771561</v>
      </c>
    </row>
    <row r="23" spans="1:8" ht="18" customHeight="1" hidden="1">
      <c r="A23" s="363"/>
      <c r="B23" s="110"/>
      <c r="C23" s="364"/>
      <c r="D23" s="364"/>
      <c r="E23" s="364"/>
      <c r="F23" s="364"/>
      <c r="G23" s="364"/>
      <c r="H23" s="365"/>
    </row>
    <row r="24" spans="1:8" ht="57" customHeight="1" hidden="1">
      <c r="A24" s="366"/>
      <c r="B24" s="112"/>
      <c r="C24" s="367"/>
      <c r="D24" s="367"/>
      <c r="E24" s="368"/>
      <c r="F24" s="368"/>
      <c r="G24" s="368"/>
      <c r="H24" s="369"/>
    </row>
    <row r="25" spans="1:8" ht="18" customHeight="1" hidden="1">
      <c r="A25" s="370"/>
      <c r="B25" s="112"/>
      <c r="C25" s="368"/>
      <c r="D25" s="368"/>
      <c r="E25" s="368"/>
      <c r="F25" s="368"/>
      <c r="G25" s="368"/>
      <c r="H25" s="369"/>
    </row>
    <row r="26" spans="1:8" ht="18" customHeight="1" hidden="1">
      <c r="A26" s="370"/>
      <c r="B26" s="112"/>
      <c r="C26" s="368"/>
      <c r="D26" s="368"/>
      <c r="E26" s="368"/>
      <c r="F26" s="368"/>
      <c r="G26" s="368"/>
      <c r="H26" s="369"/>
    </row>
    <row r="27" spans="1:8" ht="19.5" hidden="1">
      <c r="A27" s="371"/>
      <c r="B27" s="115"/>
      <c r="C27" s="372"/>
      <c r="D27" s="372"/>
      <c r="E27" s="372"/>
      <c r="F27" s="372"/>
      <c r="G27" s="372"/>
      <c r="H27" s="373"/>
    </row>
    <row r="29" spans="1:10" ht="19.5" customHeight="1">
      <c r="A29" s="663" t="s">
        <v>574</v>
      </c>
      <c r="B29" s="663"/>
      <c r="C29" s="663"/>
      <c r="D29" s="663"/>
      <c r="E29" s="663"/>
      <c r="F29" s="663"/>
      <c r="G29" s="663"/>
      <c r="H29" s="663"/>
      <c r="I29" s="663"/>
      <c r="J29" s="663"/>
    </row>
    <row r="31" spans="1:10" ht="19.5" customHeight="1">
      <c r="A31" s="780" t="s">
        <v>0</v>
      </c>
      <c r="B31" s="759" t="s">
        <v>1</v>
      </c>
      <c r="C31" s="759" t="s">
        <v>252</v>
      </c>
      <c r="D31" s="759" t="s">
        <v>253</v>
      </c>
      <c r="E31" s="759" t="s">
        <v>254</v>
      </c>
      <c r="F31" s="759"/>
      <c r="G31" s="759"/>
      <c r="H31" s="759"/>
      <c r="I31" s="759" t="s">
        <v>322</v>
      </c>
      <c r="J31" s="760" t="s">
        <v>255</v>
      </c>
    </row>
    <row r="32" spans="1:10" ht="24.75" customHeight="1">
      <c r="A32" s="781"/>
      <c r="B32" s="762"/>
      <c r="C32" s="762"/>
      <c r="D32" s="762"/>
      <c r="E32" s="762" t="s">
        <v>320</v>
      </c>
      <c r="F32" s="762"/>
      <c r="G32" s="762" t="s">
        <v>321</v>
      </c>
      <c r="H32" s="762"/>
      <c r="I32" s="762"/>
      <c r="J32" s="757"/>
    </row>
    <row r="33" spans="1:10" ht="93" customHeight="1">
      <c r="A33" s="782"/>
      <c r="B33" s="763"/>
      <c r="C33" s="763"/>
      <c r="D33" s="763"/>
      <c r="E33" s="124" t="s">
        <v>323</v>
      </c>
      <c r="F33" s="124" t="s">
        <v>575</v>
      </c>
      <c r="G33" s="124" t="s">
        <v>326</v>
      </c>
      <c r="H33" s="124" t="s">
        <v>327</v>
      </c>
      <c r="I33" s="763"/>
      <c r="J33" s="758"/>
    </row>
    <row r="34" spans="1:10" ht="30" customHeight="1">
      <c r="A34" s="804" t="s">
        <v>576</v>
      </c>
      <c r="B34" s="128">
        <v>5551</v>
      </c>
      <c r="C34" s="127" t="s">
        <v>334</v>
      </c>
      <c r="D34" s="477">
        <f aca="true" t="shared" si="1" ref="D34:I35">D37+D39+D41+D43+D45</f>
        <v>115414173</v>
      </c>
      <c r="E34" s="477">
        <f t="shared" si="1"/>
        <v>60729411</v>
      </c>
      <c r="F34" s="477">
        <f t="shared" si="1"/>
        <v>0</v>
      </c>
      <c r="G34" s="477">
        <f t="shared" si="1"/>
        <v>-103212862</v>
      </c>
      <c r="H34" s="477">
        <f t="shared" si="1"/>
        <v>0</v>
      </c>
      <c r="I34" s="477">
        <f t="shared" si="1"/>
        <v>0</v>
      </c>
      <c r="J34" s="484">
        <f>D34+E34+F34+G34+H34+I34</f>
        <v>72930722</v>
      </c>
    </row>
    <row r="35" spans="1:10" ht="31.5" customHeight="1">
      <c r="A35" s="805"/>
      <c r="B35" s="121">
        <v>5571</v>
      </c>
      <c r="C35" s="122" t="s">
        <v>265</v>
      </c>
      <c r="D35" s="467">
        <f t="shared" si="1"/>
        <v>112132607</v>
      </c>
      <c r="E35" s="467">
        <f t="shared" si="1"/>
        <v>94144774</v>
      </c>
      <c r="F35" s="467">
        <f t="shared" si="1"/>
        <v>0</v>
      </c>
      <c r="G35" s="467">
        <f t="shared" si="1"/>
        <v>-90863208</v>
      </c>
      <c r="H35" s="467">
        <f t="shared" si="1"/>
        <v>0</v>
      </c>
      <c r="I35" s="467">
        <f t="shared" si="1"/>
        <v>0</v>
      </c>
      <c r="J35" s="484">
        <f>D35+E35+F35+G35+H35+I35</f>
        <v>115414173</v>
      </c>
    </row>
    <row r="36" spans="1:10" ht="15" customHeight="1">
      <c r="A36" s="374" t="s">
        <v>287</v>
      </c>
      <c r="B36" s="710"/>
      <c r="C36" s="711"/>
      <c r="D36" s="711"/>
      <c r="E36" s="711"/>
      <c r="F36" s="711"/>
      <c r="G36" s="711"/>
      <c r="H36" s="711"/>
      <c r="I36" s="711"/>
      <c r="J36" s="712"/>
    </row>
    <row r="37" spans="1:10" ht="18" customHeight="1">
      <c r="A37" s="783" t="s">
        <v>13</v>
      </c>
      <c r="B37" s="121">
        <v>5552</v>
      </c>
      <c r="C37" s="122" t="s">
        <v>334</v>
      </c>
      <c r="D37" s="123">
        <v>0</v>
      </c>
      <c r="E37" s="123">
        <v>0</v>
      </c>
      <c r="F37" s="123">
        <v>0</v>
      </c>
      <c r="G37" s="123">
        <v>0</v>
      </c>
      <c r="H37" s="123">
        <v>0</v>
      </c>
      <c r="I37" s="123">
        <v>0</v>
      </c>
      <c r="J37" s="133">
        <f aca="true" t="shared" si="2" ref="J37:J48">D37+E37+F37+G37+H37+I37</f>
        <v>0</v>
      </c>
    </row>
    <row r="38" spans="1:10" ht="18" customHeight="1">
      <c r="A38" s="783"/>
      <c r="B38" s="121">
        <v>5572</v>
      </c>
      <c r="C38" s="122" t="s">
        <v>265</v>
      </c>
      <c r="D38" s="123">
        <v>0</v>
      </c>
      <c r="E38" s="123">
        <v>0</v>
      </c>
      <c r="F38" s="123">
        <v>0</v>
      </c>
      <c r="G38" s="123">
        <v>0</v>
      </c>
      <c r="H38" s="123">
        <v>0</v>
      </c>
      <c r="I38" s="123">
        <v>0</v>
      </c>
      <c r="J38" s="133">
        <f t="shared" si="2"/>
        <v>0</v>
      </c>
    </row>
    <row r="39" spans="1:10" ht="18" customHeight="1">
      <c r="A39" s="783" t="s">
        <v>12</v>
      </c>
      <c r="B39" s="121">
        <v>5553</v>
      </c>
      <c r="C39" s="122" t="s">
        <v>334</v>
      </c>
      <c r="D39" s="123">
        <v>0</v>
      </c>
      <c r="E39" s="123">
        <v>0</v>
      </c>
      <c r="F39" s="123">
        <v>0</v>
      </c>
      <c r="G39" s="123">
        <v>0</v>
      </c>
      <c r="H39" s="123">
        <v>0</v>
      </c>
      <c r="I39" s="123">
        <v>0</v>
      </c>
      <c r="J39" s="133">
        <f t="shared" si="2"/>
        <v>0</v>
      </c>
    </row>
    <row r="40" spans="1:10" ht="18" customHeight="1">
      <c r="A40" s="783"/>
      <c r="B40" s="121">
        <v>5573</v>
      </c>
      <c r="C40" s="122" t="s">
        <v>265</v>
      </c>
      <c r="D40" s="123">
        <v>0</v>
      </c>
      <c r="E40" s="123">
        <v>0</v>
      </c>
      <c r="F40" s="123">
        <v>0</v>
      </c>
      <c r="G40" s="123">
        <v>0</v>
      </c>
      <c r="H40" s="123">
        <v>0</v>
      </c>
      <c r="I40" s="123">
        <v>0</v>
      </c>
      <c r="J40" s="133">
        <f t="shared" si="2"/>
        <v>0</v>
      </c>
    </row>
    <row r="41" spans="1:10" ht="56.25" customHeight="1">
      <c r="A41" s="783" t="s">
        <v>577</v>
      </c>
      <c r="B41" s="121">
        <v>5554</v>
      </c>
      <c r="C41" s="122" t="s">
        <v>334</v>
      </c>
      <c r="D41" s="123">
        <v>0</v>
      </c>
      <c r="E41" s="123"/>
      <c r="F41" s="123"/>
      <c r="G41" s="123">
        <v>0</v>
      </c>
      <c r="H41" s="123"/>
      <c r="I41" s="123"/>
      <c r="J41" s="133">
        <f t="shared" si="2"/>
        <v>0</v>
      </c>
    </row>
    <row r="42" spans="1:10" ht="60" customHeight="1">
      <c r="A42" s="783"/>
      <c r="B42" s="121">
        <v>5574</v>
      </c>
      <c r="C42" s="122" t="s">
        <v>265</v>
      </c>
      <c r="D42" s="123">
        <v>0</v>
      </c>
      <c r="E42" s="123">
        <v>0</v>
      </c>
      <c r="F42" s="123">
        <v>0</v>
      </c>
      <c r="G42" s="123">
        <v>0</v>
      </c>
      <c r="H42" s="123">
        <v>0</v>
      </c>
      <c r="I42" s="123">
        <v>0</v>
      </c>
      <c r="J42" s="133">
        <f t="shared" si="2"/>
        <v>0</v>
      </c>
    </row>
    <row r="43" spans="1:10" ht="18" customHeight="1">
      <c r="A43" s="783" t="s">
        <v>16</v>
      </c>
      <c r="B43" s="121">
        <v>5555</v>
      </c>
      <c r="C43" s="122" t="s">
        <v>334</v>
      </c>
      <c r="D43" s="123">
        <v>0</v>
      </c>
      <c r="E43" s="123">
        <v>0</v>
      </c>
      <c r="F43" s="123">
        <v>0</v>
      </c>
      <c r="G43" s="123">
        <v>0</v>
      </c>
      <c r="H43" s="123">
        <v>0</v>
      </c>
      <c r="I43" s="123">
        <v>0</v>
      </c>
      <c r="J43" s="133">
        <f t="shared" si="2"/>
        <v>0</v>
      </c>
    </row>
    <row r="44" spans="1:10" ht="18" customHeight="1">
      <c r="A44" s="783"/>
      <c r="B44" s="121">
        <v>5575</v>
      </c>
      <c r="C44" s="122" t="s">
        <v>265</v>
      </c>
      <c r="D44" s="123">
        <v>0</v>
      </c>
      <c r="E44" s="123">
        <v>0</v>
      </c>
      <c r="F44" s="123">
        <v>0</v>
      </c>
      <c r="G44" s="123">
        <v>0</v>
      </c>
      <c r="H44" s="123">
        <v>0</v>
      </c>
      <c r="I44" s="123">
        <v>0</v>
      </c>
      <c r="J44" s="133">
        <f t="shared" si="2"/>
        <v>0</v>
      </c>
    </row>
    <row r="45" spans="1:10" ht="18" customHeight="1">
      <c r="A45" s="783" t="s">
        <v>578</v>
      </c>
      <c r="B45" s="121">
        <v>5556</v>
      </c>
      <c r="C45" s="122" t="s">
        <v>334</v>
      </c>
      <c r="D45" s="469">
        <v>115414173</v>
      </c>
      <c r="E45" s="469">
        <v>60729411</v>
      </c>
      <c r="F45" s="469">
        <v>0</v>
      </c>
      <c r="G45" s="469">
        <v>-103212862</v>
      </c>
      <c r="H45" s="469">
        <v>0</v>
      </c>
      <c r="I45" s="469">
        <v>0</v>
      </c>
      <c r="J45" s="478">
        <f t="shared" si="2"/>
        <v>72930722</v>
      </c>
    </row>
    <row r="46" spans="1:10" ht="18" customHeight="1">
      <c r="A46" s="783"/>
      <c r="B46" s="121">
        <v>5576</v>
      </c>
      <c r="C46" s="122" t="s">
        <v>265</v>
      </c>
      <c r="D46" s="469">
        <v>112132607</v>
      </c>
      <c r="E46" s="469">
        <v>94144774</v>
      </c>
      <c r="F46" s="469">
        <v>0</v>
      </c>
      <c r="G46" s="469">
        <v>-90863208</v>
      </c>
      <c r="H46" s="469">
        <v>0</v>
      </c>
      <c r="I46" s="469">
        <v>0</v>
      </c>
      <c r="J46" s="478">
        <f t="shared" si="2"/>
        <v>115414173</v>
      </c>
    </row>
    <row r="47" spans="1:10" ht="29.25" customHeight="1">
      <c r="A47" s="805" t="s">
        <v>579</v>
      </c>
      <c r="B47" s="121">
        <v>5560</v>
      </c>
      <c r="C47" s="122" t="s">
        <v>334</v>
      </c>
      <c r="D47" s="469">
        <f aca="true" t="shared" si="3" ref="D47:I48">D50+D52+D54+D56+D58+D60+D62+D64</f>
        <v>147083485</v>
      </c>
      <c r="E47" s="469">
        <f t="shared" si="3"/>
        <v>220379883</v>
      </c>
      <c r="F47" s="469">
        <f t="shared" si="3"/>
        <v>1351097</v>
      </c>
      <c r="G47" s="469">
        <f t="shared" si="3"/>
        <v>-245531624</v>
      </c>
      <c r="H47" s="469">
        <f t="shared" si="3"/>
        <v>-16</v>
      </c>
      <c r="I47" s="469">
        <f t="shared" si="3"/>
        <v>0</v>
      </c>
      <c r="J47" s="478">
        <f t="shared" si="2"/>
        <v>123282825</v>
      </c>
    </row>
    <row r="48" spans="1:10" ht="29.25" customHeight="1">
      <c r="A48" s="805"/>
      <c r="B48" s="121">
        <v>5580</v>
      </c>
      <c r="C48" s="122" t="s">
        <v>265</v>
      </c>
      <c r="D48" s="469">
        <f t="shared" si="3"/>
        <v>121927295</v>
      </c>
      <c r="E48" s="469">
        <f t="shared" si="3"/>
        <v>290078986</v>
      </c>
      <c r="F48" s="469">
        <f t="shared" si="3"/>
        <v>1514399</v>
      </c>
      <c r="G48" s="469">
        <f t="shared" si="3"/>
        <v>-266437195</v>
      </c>
      <c r="H48" s="469">
        <f t="shared" si="3"/>
        <v>0</v>
      </c>
      <c r="I48" s="469">
        <f t="shared" si="3"/>
        <v>0</v>
      </c>
      <c r="J48" s="478">
        <f t="shared" si="2"/>
        <v>147083485</v>
      </c>
    </row>
    <row r="49" spans="1:10" ht="15" customHeight="1">
      <c r="A49" s="374" t="s">
        <v>287</v>
      </c>
      <c r="B49" s="121"/>
      <c r="C49" s="710"/>
      <c r="D49" s="711"/>
      <c r="E49" s="711"/>
      <c r="F49" s="711"/>
      <c r="G49" s="711"/>
      <c r="H49" s="711"/>
      <c r="I49" s="711"/>
      <c r="J49" s="712"/>
    </row>
    <row r="50" spans="1:10" ht="21" customHeight="1">
      <c r="A50" s="783" t="s">
        <v>13</v>
      </c>
      <c r="B50" s="121">
        <v>5561</v>
      </c>
      <c r="C50" s="122" t="s">
        <v>334</v>
      </c>
      <c r="D50" s="469">
        <v>31323593</v>
      </c>
      <c r="E50" s="469">
        <v>127689441</v>
      </c>
      <c r="F50" s="469">
        <v>0</v>
      </c>
      <c r="G50" s="469">
        <v>-143003585</v>
      </c>
      <c r="H50" s="469">
        <v>0</v>
      </c>
      <c r="I50" s="469">
        <v>0</v>
      </c>
      <c r="J50" s="478">
        <f aca="true" t="shared" si="4" ref="J50:J65">D50+E50+F50+G50+H50+I50</f>
        <v>16009449</v>
      </c>
    </row>
    <row r="51" spans="1:10" ht="21" customHeight="1">
      <c r="A51" s="783"/>
      <c r="B51" s="121">
        <v>5581</v>
      </c>
      <c r="C51" s="122" t="s">
        <v>265</v>
      </c>
      <c r="D51" s="469">
        <v>37716248</v>
      </c>
      <c r="E51" s="469">
        <v>167599806</v>
      </c>
      <c r="F51" s="469">
        <v>0</v>
      </c>
      <c r="G51" s="469">
        <v>-173992461</v>
      </c>
      <c r="H51" s="469">
        <v>0</v>
      </c>
      <c r="I51" s="469">
        <v>0</v>
      </c>
      <c r="J51" s="478">
        <f t="shared" si="4"/>
        <v>31323593</v>
      </c>
    </row>
    <row r="52" spans="1:10" ht="18" customHeight="1">
      <c r="A52" s="783" t="s">
        <v>12</v>
      </c>
      <c r="B52" s="121">
        <v>5562</v>
      </c>
      <c r="C52" s="122" t="s">
        <v>334</v>
      </c>
      <c r="D52" s="469">
        <v>0</v>
      </c>
      <c r="E52" s="469">
        <v>0</v>
      </c>
      <c r="F52" s="469">
        <v>0</v>
      </c>
      <c r="G52" s="469">
        <v>0</v>
      </c>
      <c r="H52" s="469">
        <v>0</v>
      </c>
      <c r="I52" s="469">
        <v>0</v>
      </c>
      <c r="J52" s="478">
        <f t="shared" si="4"/>
        <v>0</v>
      </c>
    </row>
    <row r="53" spans="1:10" ht="18" customHeight="1">
      <c r="A53" s="783"/>
      <c r="B53" s="121">
        <v>5582</v>
      </c>
      <c r="C53" s="122" t="s">
        <v>265</v>
      </c>
      <c r="D53" s="469">
        <v>0</v>
      </c>
      <c r="E53" s="469">
        <v>0</v>
      </c>
      <c r="F53" s="469">
        <v>0</v>
      </c>
      <c r="G53" s="469">
        <v>0</v>
      </c>
      <c r="H53" s="469">
        <v>0</v>
      </c>
      <c r="I53" s="469">
        <v>0</v>
      </c>
      <c r="J53" s="478">
        <f t="shared" si="4"/>
        <v>0</v>
      </c>
    </row>
    <row r="54" spans="1:10" ht="29.25" customHeight="1">
      <c r="A54" s="783" t="s">
        <v>14</v>
      </c>
      <c r="B54" s="121">
        <v>5563</v>
      </c>
      <c r="C54" s="122" t="s">
        <v>334</v>
      </c>
      <c r="D54" s="469">
        <v>565480</v>
      </c>
      <c r="E54" s="469">
        <v>13233578</v>
      </c>
      <c r="F54" s="469">
        <v>0</v>
      </c>
      <c r="G54" s="469">
        <v>-13399117</v>
      </c>
      <c r="H54" s="469">
        <v>0</v>
      </c>
      <c r="I54" s="469"/>
      <c r="J54" s="478">
        <f t="shared" si="4"/>
        <v>399941</v>
      </c>
    </row>
    <row r="55" spans="1:10" ht="29.25" customHeight="1">
      <c r="A55" s="783"/>
      <c r="B55" s="121">
        <v>5583</v>
      </c>
      <c r="C55" s="122" t="s">
        <v>265</v>
      </c>
      <c r="D55" s="469">
        <v>599420</v>
      </c>
      <c r="E55" s="469">
        <v>13014733</v>
      </c>
      <c r="F55" s="469">
        <v>0</v>
      </c>
      <c r="G55" s="469">
        <v>-13048673</v>
      </c>
      <c r="H55" s="469">
        <v>0</v>
      </c>
      <c r="I55" s="469">
        <v>0</v>
      </c>
      <c r="J55" s="478">
        <f t="shared" si="4"/>
        <v>565480</v>
      </c>
    </row>
    <row r="56" spans="1:10" ht="39" customHeight="1">
      <c r="A56" s="783" t="s">
        <v>15</v>
      </c>
      <c r="B56" s="121">
        <v>5564</v>
      </c>
      <c r="C56" s="122" t="s">
        <v>334</v>
      </c>
      <c r="D56" s="469">
        <v>167786</v>
      </c>
      <c r="E56" s="469">
        <v>2547032</v>
      </c>
      <c r="F56" s="469">
        <v>58</v>
      </c>
      <c r="G56" s="469">
        <v>-2591988</v>
      </c>
      <c r="H56" s="469"/>
      <c r="I56" s="469"/>
      <c r="J56" s="478">
        <f t="shared" si="4"/>
        <v>122888</v>
      </c>
    </row>
    <row r="57" spans="1:10" ht="39" customHeight="1">
      <c r="A57" s="783"/>
      <c r="B57" s="121">
        <v>5584</v>
      </c>
      <c r="C57" s="122" t="s">
        <v>265</v>
      </c>
      <c r="D57" s="469">
        <v>116100</v>
      </c>
      <c r="E57" s="469">
        <v>2412090</v>
      </c>
      <c r="F57" s="469">
        <v>15</v>
      </c>
      <c r="G57" s="469">
        <v>-2360419</v>
      </c>
      <c r="H57" s="469">
        <v>0</v>
      </c>
      <c r="I57" s="469">
        <v>0</v>
      </c>
      <c r="J57" s="478">
        <f t="shared" si="4"/>
        <v>167786</v>
      </c>
    </row>
    <row r="58" spans="1:10" ht="18" customHeight="1">
      <c r="A58" s="783" t="s">
        <v>580</v>
      </c>
      <c r="B58" s="121">
        <v>5565</v>
      </c>
      <c r="C58" s="122" t="s">
        <v>334</v>
      </c>
      <c r="D58" s="469">
        <v>8031075</v>
      </c>
      <c r="E58" s="469">
        <v>69560225</v>
      </c>
      <c r="F58" s="469">
        <v>0</v>
      </c>
      <c r="G58" s="469">
        <v>-69943714</v>
      </c>
      <c r="H58" s="469"/>
      <c r="I58" s="469"/>
      <c r="J58" s="478">
        <f t="shared" si="4"/>
        <v>7647586</v>
      </c>
    </row>
    <row r="59" spans="1:10" ht="18" customHeight="1">
      <c r="A59" s="783"/>
      <c r="B59" s="121">
        <v>5585</v>
      </c>
      <c r="C59" s="122" t="s">
        <v>265</v>
      </c>
      <c r="D59" s="469">
        <v>5850534</v>
      </c>
      <c r="E59" s="469">
        <v>66026856</v>
      </c>
      <c r="F59" s="469">
        <v>178</v>
      </c>
      <c r="G59" s="469">
        <v>-63846493</v>
      </c>
      <c r="H59" s="469">
        <v>0</v>
      </c>
      <c r="I59" s="469">
        <v>0</v>
      </c>
      <c r="J59" s="478">
        <f t="shared" si="4"/>
        <v>8031075</v>
      </c>
    </row>
    <row r="60" spans="1:10" ht="18" customHeight="1">
      <c r="A60" s="783" t="s">
        <v>16</v>
      </c>
      <c r="B60" s="121">
        <v>5566</v>
      </c>
      <c r="C60" s="122" t="s">
        <v>334</v>
      </c>
      <c r="D60" s="469">
        <v>2428</v>
      </c>
      <c r="E60" s="469">
        <v>425545</v>
      </c>
      <c r="F60" s="469">
        <v>50994</v>
      </c>
      <c r="G60" s="469">
        <v>-428466</v>
      </c>
      <c r="H60" s="469">
        <v>0</v>
      </c>
      <c r="I60" s="469">
        <v>0</v>
      </c>
      <c r="J60" s="478">
        <f t="shared" si="4"/>
        <v>50501</v>
      </c>
    </row>
    <row r="61" spans="1:10" ht="18" customHeight="1">
      <c r="A61" s="783"/>
      <c r="B61" s="121">
        <v>5586</v>
      </c>
      <c r="C61" s="122" t="s">
        <v>265</v>
      </c>
      <c r="D61" s="469">
        <v>3876</v>
      </c>
      <c r="E61" s="469">
        <v>98839</v>
      </c>
      <c r="F61" s="469">
        <v>14206</v>
      </c>
      <c r="G61" s="469">
        <v>-114493</v>
      </c>
      <c r="H61" s="469">
        <v>0</v>
      </c>
      <c r="I61" s="469">
        <v>0</v>
      </c>
      <c r="J61" s="478">
        <f t="shared" si="4"/>
        <v>2428</v>
      </c>
    </row>
    <row r="62" spans="1:10" ht="39" customHeight="1">
      <c r="A62" s="783" t="s">
        <v>581</v>
      </c>
      <c r="B62" s="121">
        <v>5567</v>
      </c>
      <c r="C62" s="122" t="s">
        <v>334</v>
      </c>
      <c r="D62" s="469">
        <v>0</v>
      </c>
      <c r="E62" s="469"/>
      <c r="F62" s="469">
        <v>1300000</v>
      </c>
      <c r="G62" s="469">
        <v>-1300000</v>
      </c>
      <c r="H62" s="469">
        <v>0</v>
      </c>
      <c r="I62" s="469"/>
      <c r="J62" s="478">
        <f t="shared" si="4"/>
        <v>0</v>
      </c>
    </row>
    <row r="63" spans="1:10" ht="39" customHeight="1">
      <c r="A63" s="783"/>
      <c r="B63" s="121">
        <v>5587</v>
      </c>
      <c r="C63" s="122" t="s">
        <v>265</v>
      </c>
      <c r="D63" s="469">
        <v>0</v>
      </c>
      <c r="E63" s="469"/>
      <c r="F63" s="469">
        <v>1500000</v>
      </c>
      <c r="G63" s="469">
        <v>-1500000</v>
      </c>
      <c r="H63" s="469">
        <v>0</v>
      </c>
      <c r="I63" s="469"/>
      <c r="J63" s="478">
        <f t="shared" si="4"/>
        <v>0</v>
      </c>
    </row>
    <row r="64" spans="1:10" ht="18" customHeight="1">
      <c r="A64" s="783" t="s">
        <v>578</v>
      </c>
      <c r="B64" s="121">
        <v>5568</v>
      </c>
      <c r="C64" s="122" t="s">
        <v>334</v>
      </c>
      <c r="D64" s="469">
        <v>106993123</v>
      </c>
      <c r="E64" s="469">
        <v>6924062</v>
      </c>
      <c r="F64" s="469">
        <v>45</v>
      </c>
      <c r="G64" s="469">
        <v>-14864754</v>
      </c>
      <c r="H64" s="469">
        <v>-16</v>
      </c>
      <c r="I64" s="469">
        <v>0</v>
      </c>
      <c r="J64" s="478">
        <f t="shared" si="4"/>
        <v>99052460</v>
      </c>
    </row>
    <row r="65" spans="1:10" ht="18" customHeight="1">
      <c r="A65" s="783"/>
      <c r="B65" s="121">
        <v>5588</v>
      </c>
      <c r="C65" s="122" t="s">
        <v>265</v>
      </c>
      <c r="D65" s="469">
        <v>77641117</v>
      </c>
      <c r="E65" s="469">
        <v>40926662</v>
      </c>
      <c r="F65" s="469">
        <v>0</v>
      </c>
      <c r="G65" s="469">
        <v>-11574656</v>
      </c>
      <c r="H65" s="469">
        <v>0</v>
      </c>
      <c r="I65" s="469">
        <v>0</v>
      </c>
      <c r="J65" s="478">
        <f t="shared" si="4"/>
        <v>106993123</v>
      </c>
    </row>
    <row r="66" spans="1:10" ht="18" customHeight="1">
      <c r="A66" s="805" t="s">
        <v>582</v>
      </c>
      <c r="B66" s="121">
        <v>5550</v>
      </c>
      <c r="C66" s="122" t="s">
        <v>334</v>
      </c>
      <c r="D66" s="469">
        <f aca="true" t="shared" si="5" ref="D66:J67">D34+D47</f>
        <v>262497658</v>
      </c>
      <c r="E66" s="469">
        <f t="shared" si="5"/>
        <v>281109294</v>
      </c>
      <c r="F66" s="469">
        <f t="shared" si="5"/>
        <v>1351097</v>
      </c>
      <c r="G66" s="469">
        <f t="shared" si="5"/>
        <v>-348744486</v>
      </c>
      <c r="H66" s="469">
        <f t="shared" si="5"/>
        <v>-16</v>
      </c>
      <c r="I66" s="469">
        <f t="shared" si="5"/>
        <v>0</v>
      </c>
      <c r="J66" s="472">
        <f t="shared" si="5"/>
        <v>196213547</v>
      </c>
    </row>
    <row r="67" spans="1:10" ht="18" customHeight="1">
      <c r="A67" s="806"/>
      <c r="B67" s="124">
        <v>5570</v>
      </c>
      <c r="C67" s="125" t="s">
        <v>265</v>
      </c>
      <c r="D67" s="470">
        <f t="shared" si="5"/>
        <v>234059902</v>
      </c>
      <c r="E67" s="470">
        <f t="shared" si="5"/>
        <v>384223760</v>
      </c>
      <c r="F67" s="470">
        <f t="shared" si="5"/>
        <v>1514399</v>
      </c>
      <c r="G67" s="470">
        <f t="shared" si="5"/>
        <v>-357300403</v>
      </c>
      <c r="H67" s="470">
        <f t="shared" si="5"/>
        <v>0</v>
      </c>
      <c r="I67" s="470">
        <f t="shared" si="5"/>
        <v>0</v>
      </c>
      <c r="J67" s="490">
        <f t="shared" si="5"/>
        <v>262497658</v>
      </c>
    </row>
  </sheetData>
  <sheetProtection/>
  <mergeCells count="34">
    <mergeCell ref="A14:H14"/>
    <mergeCell ref="A37:A38"/>
    <mergeCell ref="A43:A44"/>
    <mergeCell ref="A41:A42"/>
    <mergeCell ref="A39:A40"/>
    <mergeCell ref="G16:H16"/>
    <mergeCell ref="E32:F32"/>
    <mergeCell ref="G32:H32"/>
    <mergeCell ref="B16:B17"/>
    <mergeCell ref="A16:A17"/>
    <mergeCell ref="A47:A48"/>
    <mergeCell ref="A50:A51"/>
    <mergeCell ref="C31:C33"/>
    <mergeCell ref="D31:D33"/>
    <mergeCell ref="C49:J49"/>
    <mergeCell ref="A45:A46"/>
    <mergeCell ref="A64:A65"/>
    <mergeCell ref="A62:A63"/>
    <mergeCell ref="A60:A61"/>
    <mergeCell ref="A54:A55"/>
    <mergeCell ref="A52:A53"/>
    <mergeCell ref="A66:A67"/>
    <mergeCell ref="A58:A59"/>
    <mergeCell ref="A56:A57"/>
    <mergeCell ref="A29:J29"/>
    <mergeCell ref="I31:I33"/>
    <mergeCell ref="B36:J36"/>
    <mergeCell ref="B31:B33"/>
    <mergeCell ref="C16:D16"/>
    <mergeCell ref="E16:F16"/>
    <mergeCell ref="A31:A33"/>
    <mergeCell ref="J31:J33"/>
    <mergeCell ref="A34:A35"/>
    <mergeCell ref="E31:H31"/>
  </mergeCells>
  <printOptions/>
  <pageMargins left="0.49" right="0.2362204724409449" top="0.72" bottom="0.4330708661417323" header="0.36" footer="0.5118110236220472"/>
  <pageSetup fitToHeight="1" fitToWidth="1" horizontalDpi="600" verticalDpi="600" orientation="portrait" paperSize="9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3"/>
  <sheetViews>
    <sheetView zoomScale="75" zoomScaleNormal="75" zoomScalePageLayoutView="0" workbookViewId="0" topLeftCell="A1">
      <selection activeCell="M36" sqref="M36"/>
    </sheetView>
  </sheetViews>
  <sheetFormatPr defaultColWidth="9.00390625" defaultRowHeight="12.75"/>
  <cols>
    <col min="1" max="1" width="45.00390625" style="86" customWidth="1"/>
    <col min="2" max="2" width="8.00390625" style="86" customWidth="1"/>
    <col min="3" max="3" width="12.00390625" style="86" customWidth="1"/>
    <col min="4" max="4" width="13.00390625" style="86" customWidth="1"/>
    <col min="5" max="5" width="15.875" style="86" customWidth="1"/>
    <col min="6" max="6" width="13.875" style="86" customWidth="1"/>
    <col min="7" max="7" width="15.75390625" style="86" customWidth="1"/>
    <col min="8" max="8" width="10.625" style="86" customWidth="1"/>
    <col min="9" max="16384" width="9.125" style="86" customWidth="1"/>
  </cols>
  <sheetData>
    <row r="2" spans="2:6" s="87" customFormat="1" ht="24" customHeight="1" hidden="1">
      <c r="B2" s="88"/>
      <c r="D2" s="89"/>
      <c r="E2" s="90"/>
      <c r="F2" s="92" t="s">
        <v>17</v>
      </c>
    </row>
    <row r="3" spans="2:6" s="87" customFormat="1" ht="24" customHeight="1" hidden="1">
      <c r="B3" s="88"/>
      <c r="E3" s="93" t="s">
        <v>273</v>
      </c>
      <c r="F3" s="94" t="s">
        <v>18</v>
      </c>
    </row>
    <row r="4" spans="2:6" s="87" customFormat="1" ht="24" customHeight="1" hidden="1">
      <c r="B4" s="95"/>
      <c r="E4" s="93" t="s">
        <v>274</v>
      </c>
      <c r="F4" s="94"/>
    </row>
    <row r="5" spans="1:6" s="87" customFormat="1" ht="24" customHeight="1" hidden="1">
      <c r="A5" s="96" t="s">
        <v>19</v>
      </c>
      <c r="C5" s="96"/>
      <c r="D5" s="96"/>
      <c r="E5" s="93" t="s">
        <v>275</v>
      </c>
      <c r="F5" s="94"/>
    </row>
    <row r="6" spans="1:6" s="87" customFormat="1" ht="24" customHeight="1" hidden="1">
      <c r="A6" s="97" t="s">
        <v>20</v>
      </c>
      <c r="D6" s="98"/>
      <c r="E6" s="93" t="s">
        <v>276</v>
      </c>
      <c r="F6" s="94"/>
    </row>
    <row r="7" spans="1:6" s="87" customFormat="1" ht="24" customHeight="1" hidden="1">
      <c r="A7" s="96" t="s">
        <v>21</v>
      </c>
      <c r="C7" s="96"/>
      <c r="D7" s="96"/>
      <c r="E7" s="93" t="s">
        <v>277</v>
      </c>
      <c r="F7" s="94"/>
    </row>
    <row r="8" spans="1:6" s="87" customFormat="1" ht="24" customHeight="1" hidden="1">
      <c r="A8" s="96" t="s">
        <v>22</v>
      </c>
      <c r="D8" s="98"/>
      <c r="E8" s="93"/>
      <c r="F8" s="94"/>
    </row>
    <row r="9" spans="1:6" s="87" customFormat="1" ht="24" customHeight="1" hidden="1">
      <c r="A9" s="99"/>
      <c r="C9" s="99"/>
      <c r="E9" s="93" t="s">
        <v>278</v>
      </c>
      <c r="F9" s="94"/>
    </row>
    <row r="10" spans="1:6" s="87" customFormat="1" ht="24" customHeight="1" hidden="1">
      <c r="A10" s="97" t="s">
        <v>23</v>
      </c>
      <c r="D10" s="98"/>
      <c r="E10" s="93" t="s">
        <v>279</v>
      </c>
      <c r="F10" s="100">
        <v>384</v>
      </c>
    </row>
    <row r="11" spans="1:6" s="87" customFormat="1" ht="24" customHeight="1" hidden="1">
      <c r="A11" s="97" t="s">
        <v>24</v>
      </c>
      <c r="C11" s="101"/>
      <c r="D11" s="90"/>
      <c r="E11" s="102"/>
      <c r="F11" s="103"/>
    </row>
    <row r="12" spans="2:6" s="87" customFormat="1" ht="24" customHeight="1" hidden="1">
      <c r="B12" s="99"/>
      <c r="C12" s="99"/>
      <c r="D12" s="99"/>
      <c r="E12" s="99"/>
      <c r="F12" s="104"/>
    </row>
    <row r="13" ht="15.75">
      <c r="H13" s="105" t="s">
        <v>583</v>
      </c>
    </row>
    <row r="14" spans="1:8" ht="19.5" customHeight="1">
      <c r="A14" s="837" t="s">
        <v>584</v>
      </c>
      <c r="B14" s="837"/>
      <c r="C14" s="837"/>
      <c r="D14" s="837"/>
      <c r="E14" s="837"/>
      <c r="F14" s="837"/>
      <c r="G14" s="837"/>
      <c r="H14" s="837"/>
    </row>
    <row r="16" spans="1:8" ht="39.75" customHeight="1">
      <c r="A16" s="515" t="s">
        <v>291</v>
      </c>
      <c r="B16" s="516" t="s">
        <v>1</v>
      </c>
      <c r="C16" s="844" t="s">
        <v>661</v>
      </c>
      <c r="D16" s="845"/>
      <c r="E16" s="844" t="s">
        <v>530</v>
      </c>
      <c r="F16" s="845"/>
      <c r="G16" s="844" t="s">
        <v>531</v>
      </c>
      <c r="H16" s="846"/>
    </row>
    <row r="17" spans="1:8" ht="43.5" customHeight="1">
      <c r="A17" s="517" t="s">
        <v>585</v>
      </c>
      <c r="B17" s="518">
        <v>5590</v>
      </c>
      <c r="C17" s="825">
        <f>SUM(C19:D23)</f>
        <v>73024</v>
      </c>
      <c r="D17" s="826"/>
      <c r="E17" s="825">
        <f>SUM(E19:F23)</f>
        <v>179552</v>
      </c>
      <c r="F17" s="826"/>
      <c r="G17" s="825">
        <f>SUM(G19:H23)</f>
        <v>2459014</v>
      </c>
      <c r="H17" s="847"/>
    </row>
    <row r="18" spans="1:8" ht="15" customHeight="1">
      <c r="A18" s="519" t="s">
        <v>287</v>
      </c>
      <c r="B18" s="838"/>
      <c r="C18" s="839"/>
      <c r="D18" s="839"/>
      <c r="E18" s="839"/>
      <c r="F18" s="839"/>
      <c r="G18" s="839"/>
      <c r="H18" s="840"/>
    </row>
    <row r="19" spans="1:8" ht="23.25" customHeight="1">
      <c r="A19" s="520" t="s">
        <v>13</v>
      </c>
      <c r="B19" s="521">
        <v>5591</v>
      </c>
      <c r="C19" s="808">
        <v>1952</v>
      </c>
      <c r="D19" s="811"/>
      <c r="E19" s="808">
        <v>136056</v>
      </c>
      <c r="F19" s="811"/>
      <c r="G19" s="808">
        <v>2423138</v>
      </c>
      <c r="H19" s="810"/>
    </row>
    <row r="20" spans="1:8" ht="21" customHeight="1">
      <c r="A20" s="520" t="s">
        <v>12</v>
      </c>
      <c r="B20" s="521">
        <v>5592</v>
      </c>
      <c r="C20" s="808">
        <v>0</v>
      </c>
      <c r="D20" s="811"/>
      <c r="E20" s="808">
        <v>0</v>
      </c>
      <c r="F20" s="811"/>
      <c r="G20" s="808">
        <v>0</v>
      </c>
      <c r="H20" s="810"/>
    </row>
    <row r="21" spans="1:8" ht="23.25" customHeight="1">
      <c r="A21" s="520" t="s">
        <v>16</v>
      </c>
      <c r="B21" s="521">
        <v>5593</v>
      </c>
      <c r="C21" s="808">
        <v>508</v>
      </c>
      <c r="D21" s="811"/>
      <c r="E21" s="808">
        <v>28</v>
      </c>
      <c r="F21" s="811"/>
      <c r="G21" s="808">
        <v>13</v>
      </c>
      <c r="H21" s="810"/>
    </row>
    <row r="22" spans="1:8" ht="42.75" customHeight="1">
      <c r="A22" s="520" t="s">
        <v>586</v>
      </c>
      <c r="B22" s="521">
        <v>5594</v>
      </c>
      <c r="C22" s="808">
        <v>0</v>
      </c>
      <c r="D22" s="811"/>
      <c r="E22" s="808">
        <v>0</v>
      </c>
      <c r="F22" s="811"/>
      <c r="G22" s="808">
        <v>0</v>
      </c>
      <c r="H22" s="810"/>
    </row>
    <row r="23" spans="1:8" ht="25.5" customHeight="1">
      <c r="A23" s="522" t="s">
        <v>578</v>
      </c>
      <c r="B23" s="523">
        <v>5599</v>
      </c>
      <c r="C23" s="812">
        <v>70564</v>
      </c>
      <c r="D23" s="813"/>
      <c r="E23" s="812">
        <v>43468</v>
      </c>
      <c r="F23" s="813"/>
      <c r="G23" s="812">
        <v>35863</v>
      </c>
      <c r="H23" s="819"/>
    </row>
    <row r="25" spans="1:8" ht="15.75" customHeight="1">
      <c r="A25" s="837" t="s">
        <v>587</v>
      </c>
      <c r="B25" s="837"/>
      <c r="C25" s="837"/>
      <c r="D25" s="837"/>
      <c r="E25" s="837"/>
      <c r="F25" s="837"/>
      <c r="G25" s="837"/>
      <c r="H25" s="354"/>
    </row>
    <row r="27" spans="1:7" ht="30" customHeight="1">
      <c r="A27" s="841" t="s">
        <v>291</v>
      </c>
      <c r="B27" s="842"/>
      <c r="C27" s="524" t="s">
        <v>1</v>
      </c>
      <c r="D27" s="843" t="s">
        <v>334</v>
      </c>
      <c r="E27" s="843"/>
      <c r="F27" s="843" t="s">
        <v>662</v>
      </c>
      <c r="G27" s="848"/>
    </row>
    <row r="28" spans="1:7" ht="19.5" customHeight="1">
      <c r="A28" s="829" t="s">
        <v>588</v>
      </c>
      <c r="B28" s="830"/>
      <c r="C28" s="518">
        <v>5610</v>
      </c>
      <c r="D28" s="831">
        <v>54905612</v>
      </c>
      <c r="E28" s="831"/>
      <c r="F28" s="831">
        <v>52268414</v>
      </c>
      <c r="G28" s="832"/>
    </row>
    <row r="29" spans="1:7" ht="19.5" customHeight="1">
      <c r="A29" s="827" t="s">
        <v>589</v>
      </c>
      <c r="B29" s="828"/>
      <c r="C29" s="521">
        <v>5620</v>
      </c>
      <c r="D29" s="817">
        <v>13567462</v>
      </c>
      <c r="E29" s="817"/>
      <c r="F29" s="817">
        <v>12795609</v>
      </c>
      <c r="G29" s="818"/>
    </row>
    <row r="30" spans="1:7" ht="19.5" customHeight="1">
      <c r="A30" s="827" t="s">
        <v>590</v>
      </c>
      <c r="B30" s="828"/>
      <c r="C30" s="521">
        <v>5630</v>
      </c>
      <c r="D30" s="817">
        <v>2668860</v>
      </c>
      <c r="E30" s="817"/>
      <c r="F30" s="817">
        <v>2363975</v>
      </c>
      <c r="G30" s="818"/>
    </row>
    <row r="31" spans="1:7" ht="19.5" customHeight="1">
      <c r="A31" s="827" t="s">
        <v>591</v>
      </c>
      <c r="B31" s="828"/>
      <c r="C31" s="521">
        <v>5640</v>
      </c>
      <c r="D31" s="817">
        <v>1032982</v>
      </c>
      <c r="E31" s="817"/>
      <c r="F31" s="817">
        <v>1002398</v>
      </c>
      <c r="G31" s="818"/>
    </row>
    <row r="32" spans="1:7" ht="19.5" customHeight="1">
      <c r="A32" s="827" t="s">
        <v>592</v>
      </c>
      <c r="B32" s="828"/>
      <c r="C32" s="521">
        <v>5650</v>
      </c>
      <c r="D32" s="817">
        <v>47690973</v>
      </c>
      <c r="E32" s="817"/>
      <c r="F32" s="817">
        <v>42586556</v>
      </c>
      <c r="G32" s="818"/>
    </row>
    <row r="33" spans="1:7" ht="19.5" customHeight="1">
      <c r="A33" s="827" t="s">
        <v>593</v>
      </c>
      <c r="B33" s="828"/>
      <c r="C33" s="521">
        <v>5660</v>
      </c>
      <c r="D33" s="817">
        <v>119865889</v>
      </c>
      <c r="E33" s="817"/>
      <c r="F33" s="817">
        <v>111016952</v>
      </c>
      <c r="G33" s="818"/>
    </row>
    <row r="34" spans="1:7" ht="19.5" customHeight="1">
      <c r="A34" s="827" t="s">
        <v>594</v>
      </c>
      <c r="B34" s="828"/>
      <c r="C34" s="814"/>
      <c r="D34" s="815"/>
      <c r="E34" s="815"/>
      <c r="F34" s="815"/>
      <c r="G34" s="816"/>
    </row>
    <row r="35" spans="1:7" ht="20.25" customHeight="1">
      <c r="A35" s="827" t="s">
        <v>595</v>
      </c>
      <c r="B35" s="828"/>
      <c r="C35" s="521">
        <v>5670</v>
      </c>
      <c r="D35" s="820"/>
      <c r="E35" s="821"/>
      <c r="F35" s="821"/>
      <c r="G35" s="822"/>
    </row>
    <row r="36" spans="1:7" ht="19.5" customHeight="1">
      <c r="A36" s="823" t="s">
        <v>596</v>
      </c>
      <c r="B36" s="824"/>
      <c r="C36" s="521">
        <v>5671</v>
      </c>
      <c r="D36" s="817">
        <v>-103681415</v>
      </c>
      <c r="E36" s="817"/>
      <c r="F36" s="817">
        <v>-93573246</v>
      </c>
      <c r="G36" s="818"/>
    </row>
    <row r="37" spans="1:7" ht="36" customHeight="1">
      <c r="A37" s="823" t="s">
        <v>597</v>
      </c>
      <c r="B37" s="824"/>
      <c r="C37" s="521">
        <v>5672</v>
      </c>
      <c r="D37" s="817">
        <v>-2356874</v>
      </c>
      <c r="E37" s="817"/>
      <c r="F37" s="817">
        <v>-3825333</v>
      </c>
      <c r="G37" s="818"/>
    </row>
    <row r="38" spans="1:7" ht="21" customHeight="1">
      <c r="A38" s="827" t="s">
        <v>598</v>
      </c>
      <c r="B38" s="828"/>
      <c r="C38" s="521">
        <v>5680</v>
      </c>
      <c r="D38" s="808"/>
      <c r="E38" s="809"/>
      <c r="F38" s="809"/>
      <c r="G38" s="810"/>
    </row>
    <row r="39" spans="1:7" ht="19.5" customHeight="1">
      <c r="A39" s="823" t="s">
        <v>599</v>
      </c>
      <c r="B39" s="824"/>
      <c r="C39" s="521">
        <v>5681</v>
      </c>
      <c r="D39" s="817">
        <v>103660217</v>
      </c>
      <c r="E39" s="817"/>
      <c r="F39" s="817">
        <v>93577133</v>
      </c>
      <c r="G39" s="818"/>
    </row>
    <row r="40" spans="1:7" ht="36" customHeight="1">
      <c r="A40" s="823" t="s">
        <v>600</v>
      </c>
      <c r="B40" s="824"/>
      <c r="C40" s="521">
        <v>5682</v>
      </c>
      <c r="D40" s="817">
        <v>679587</v>
      </c>
      <c r="E40" s="817"/>
      <c r="F40" s="817">
        <v>3049029</v>
      </c>
      <c r="G40" s="818"/>
    </row>
    <row r="41" spans="1:7" ht="19.5" customHeight="1">
      <c r="A41" s="823" t="s">
        <v>601</v>
      </c>
      <c r="B41" s="824"/>
      <c r="C41" s="521">
        <v>5683</v>
      </c>
      <c r="D41" s="817">
        <v>0</v>
      </c>
      <c r="E41" s="817"/>
      <c r="F41" s="817">
        <v>0</v>
      </c>
      <c r="G41" s="818"/>
    </row>
    <row r="42" spans="1:7" ht="39" customHeight="1">
      <c r="A42" s="827" t="s">
        <v>602</v>
      </c>
      <c r="B42" s="828"/>
      <c r="C42" s="521">
        <v>5690</v>
      </c>
      <c r="D42" s="817">
        <v>-51460</v>
      </c>
      <c r="E42" s="817"/>
      <c r="F42" s="817">
        <v>106139</v>
      </c>
      <c r="G42" s="818"/>
    </row>
    <row r="43" spans="1:7" ht="38.25" customHeight="1">
      <c r="A43" s="835" t="s">
        <v>603</v>
      </c>
      <c r="B43" s="836"/>
      <c r="C43" s="525">
        <v>5600</v>
      </c>
      <c r="D43" s="833">
        <v>118115944</v>
      </c>
      <c r="E43" s="833"/>
      <c r="F43" s="833">
        <v>110350674</v>
      </c>
      <c r="G43" s="834"/>
    </row>
  </sheetData>
  <sheetProtection/>
  <mergeCells count="72">
    <mergeCell ref="C16:D16"/>
    <mergeCell ref="A37:B37"/>
    <mergeCell ref="A32:B32"/>
    <mergeCell ref="D32:E32"/>
    <mergeCell ref="A33:B33"/>
    <mergeCell ref="D33:E33"/>
    <mergeCell ref="A35:B35"/>
    <mergeCell ref="C17:D17"/>
    <mergeCell ref="C19:D19"/>
    <mergeCell ref="A29:B29"/>
    <mergeCell ref="F29:G29"/>
    <mergeCell ref="F27:G27"/>
    <mergeCell ref="G19:H19"/>
    <mergeCell ref="G20:H20"/>
    <mergeCell ref="G21:H21"/>
    <mergeCell ref="G22:H22"/>
    <mergeCell ref="A14:H14"/>
    <mergeCell ref="B18:H18"/>
    <mergeCell ref="A25:G25"/>
    <mergeCell ref="A27:B27"/>
    <mergeCell ref="D27:E27"/>
    <mergeCell ref="C20:D20"/>
    <mergeCell ref="C21:D21"/>
    <mergeCell ref="E16:F16"/>
    <mergeCell ref="G16:H16"/>
    <mergeCell ref="G17:H17"/>
    <mergeCell ref="A34:B34"/>
    <mergeCell ref="A30:B30"/>
    <mergeCell ref="D30:E30"/>
    <mergeCell ref="F30:G30"/>
    <mergeCell ref="A31:B31"/>
    <mergeCell ref="D31:E31"/>
    <mergeCell ref="F31:G31"/>
    <mergeCell ref="F32:G32"/>
    <mergeCell ref="A43:B43"/>
    <mergeCell ref="D36:E36"/>
    <mergeCell ref="F36:G36"/>
    <mergeCell ref="D37:E37"/>
    <mergeCell ref="F37:G37"/>
    <mergeCell ref="D39:E39"/>
    <mergeCell ref="A36:B36"/>
    <mergeCell ref="A40:B40"/>
    <mergeCell ref="A41:B41"/>
    <mergeCell ref="A42:B42"/>
    <mergeCell ref="D43:E43"/>
    <mergeCell ref="F40:G40"/>
    <mergeCell ref="F41:G41"/>
    <mergeCell ref="F42:G42"/>
    <mergeCell ref="F43:G43"/>
    <mergeCell ref="D40:E40"/>
    <mergeCell ref="D41:E41"/>
    <mergeCell ref="D42:E42"/>
    <mergeCell ref="A39:B39"/>
    <mergeCell ref="E17:F17"/>
    <mergeCell ref="E19:F19"/>
    <mergeCell ref="E20:F20"/>
    <mergeCell ref="E21:F21"/>
    <mergeCell ref="F39:G39"/>
    <mergeCell ref="A38:B38"/>
    <mergeCell ref="A28:B28"/>
    <mergeCell ref="D28:E28"/>
    <mergeCell ref="F28:G28"/>
    <mergeCell ref="D38:G38"/>
    <mergeCell ref="C22:D22"/>
    <mergeCell ref="C23:D23"/>
    <mergeCell ref="E22:F22"/>
    <mergeCell ref="E23:F23"/>
    <mergeCell ref="C34:G34"/>
    <mergeCell ref="F33:G33"/>
    <mergeCell ref="G23:H23"/>
    <mergeCell ref="D35:G35"/>
    <mergeCell ref="D29:E29"/>
  </mergeCells>
  <printOptions/>
  <pageMargins left="0.51" right="0.2362204724409449" top="0.78" bottom="0.4330708661417323" header="0.39" footer="0.5118110236220472"/>
  <pageSetup fitToHeight="1" fitToWidth="1" horizontalDpi="600" verticalDpi="600" orientation="portrait" paperSize="9" scale="7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zoomScale="75" zoomScaleNormal="75" zoomScalePageLayoutView="0" workbookViewId="0" topLeftCell="A18">
      <selection activeCell="N21" sqref="N21"/>
    </sheetView>
  </sheetViews>
  <sheetFormatPr defaultColWidth="9.00390625" defaultRowHeight="12.75"/>
  <cols>
    <col min="1" max="1" width="27.125" style="86" customWidth="1"/>
    <col min="2" max="2" width="22.125" style="86" customWidth="1"/>
    <col min="3" max="3" width="8.125" style="86" customWidth="1"/>
    <col min="4" max="4" width="15.75390625" style="86" customWidth="1"/>
    <col min="5" max="5" width="15.625" style="86" customWidth="1"/>
    <col min="6" max="6" width="16.875" style="86" customWidth="1"/>
    <col min="7" max="7" width="16.125" style="86" customWidth="1"/>
    <col min="8" max="8" width="18.875" style="86" customWidth="1"/>
    <col min="9" max="9" width="6.75390625" style="86" customWidth="1"/>
    <col min="10" max="16384" width="9.125" style="86" customWidth="1"/>
  </cols>
  <sheetData>
    <row r="2" spans="2:6" s="87" customFormat="1" ht="24" customHeight="1" hidden="1">
      <c r="B2" s="88"/>
      <c r="D2" s="89"/>
      <c r="E2" s="90"/>
      <c r="F2" s="92" t="s">
        <v>17</v>
      </c>
    </row>
    <row r="3" spans="2:6" s="87" customFormat="1" ht="24" customHeight="1" hidden="1">
      <c r="B3" s="88"/>
      <c r="E3" s="93" t="s">
        <v>273</v>
      </c>
      <c r="F3" s="94" t="s">
        <v>18</v>
      </c>
    </row>
    <row r="4" spans="2:6" s="87" customFormat="1" ht="24" customHeight="1" hidden="1">
      <c r="B4" s="95"/>
      <c r="E4" s="93" t="s">
        <v>274</v>
      </c>
      <c r="F4" s="94"/>
    </row>
    <row r="5" spans="1:6" s="87" customFormat="1" ht="24" customHeight="1" hidden="1">
      <c r="A5" s="96" t="s">
        <v>19</v>
      </c>
      <c r="C5" s="96"/>
      <c r="D5" s="96"/>
      <c r="E5" s="93" t="s">
        <v>275</v>
      </c>
      <c r="F5" s="94"/>
    </row>
    <row r="6" spans="1:6" s="87" customFormat="1" ht="24" customHeight="1" hidden="1">
      <c r="A6" s="97" t="s">
        <v>20</v>
      </c>
      <c r="D6" s="98"/>
      <c r="E6" s="93" t="s">
        <v>276</v>
      </c>
      <c r="F6" s="94"/>
    </row>
    <row r="7" spans="1:6" s="87" customFormat="1" ht="24" customHeight="1" hidden="1">
      <c r="A7" s="96" t="s">
        <v>21</v>
      </c>
      <c r="C7" s="96"/>
      <c r="D7" s="96"/>
      <c r="E7" s="93" t="s">
        <v>277</v>
      </c>
      <c r="F7" s="94"/>
    </row>
    <row r="8" spans="1:6" s="87" customFormat="1" ht="24" customHeight="1" hidden="1">
      <c r="A8" s="96" t="s">
        <v>22</v>
      </c>
      <c r="D8" s="98"/>
      <c r="E8" s="93"/>
      <c r="F8" s="94"/>
    </row>
    <row r="9" spans="1:6" s="87" customFormat="1" ht="24" customHeight="1" hidden="1">
      <c r="A9" s="99"/>
      <c r="C9" s="99"/>
      <c r="E9" s="93" t="s">
        <v>278</v>
      </c>
      <c r="F9" s="94"/>
    </row>
    <row r="10" spans="1:6" s="87" customFormat="1" ht="24" customHeight="1" hidden="1">
      <c r="A10" s="97" t="s">
        <v>23</v>
      </c>
      <c r="D10" s="98"/>
      <c r="E10" s="93" t="s">
        <v>279</v>
      </c>
      <c r="F10" s="100">
        <v>384</v>
      </c>
    </row>
    <row r="11" spans="1:6" s="87" customFormat="1" ht="24" customHeight="1" hidden="1">
      <c r="A11" s="97" t="s">
        <v>24</v>
      </c>
      <c r="C11" s="101"/>
      <c r="D11" s="90"/>
      <c r="E11" s="102"/>
      <c r="F11" s="103"/>
    </row>
    <row r="12" ht="15.75">
      <c r="I12" s="105" t="s">
        <v>604</v>
      </c>
    </row>
    <row r="13" spans="1:9" ht="19.5" customHeight="1">
      <c r="A13" s="663" t="s">
        <v>605</v>
      </c>
      <c r="B13" s="663"/>
      <c r="C13" s="663"/>
      <c r="D13" s="663"/>
      <c r="E13" s="663"/>
      <c r="F13" s="663"/>
      <c r="G13" s="663"/>
      <c r="H13" s="663"/>
      <c r="I13" s="663"/>
    </row>
    <row r="14" spans="4:9" s="153" customFormat="1" ht="15.75">
      <c r="D14" s="376"/>
      <c r="E14" s="376"/>
      <c r="F14" s="376"/>
      <c r="G14" s="376"/>
      <c r="I14" s="376"/>
    </row>
    <row r="15" spans="1:8" ht="65.25" customHeight="1">
      <c r="A15" s="776" t="s">
        <v>291</v>
      </c>
      <c r="B15" s="772"/>
      <c r="C15" s="375" t="s">
        <v>1</v>
      </c>
      <c r="D15" s="375" t="s">
        <v>606</v>
      </c>
      <c r="E15" s="339" t="s">
        <v>607</v>
      </c>
      <c r="F15" s="339" t="s">
        <v>608</v>
      </c>
      <c r="G15" s="339" t="s">
        <v>609</v>
      </c>
      <c r="H15" s="377" t="s">
        <v>610</v>
      </c>
    </row>
    <row r="16" spans="1:8" ht="38.25" customHeight="1">
      <c r="A16" s="877" t="s">
        <v>611</v>
      </c>
      <c r="B16" s="878"/>
      <c r="C16" s="128">
        <v>5700</v>
      </c>
      <c r="D16" s="477">
        <f>D17+D18+D19+D20+D21+D22+D23</f>
        <v>3341684</v>
      </c>
      <c r="E16" s="477">
        <f>E17+E18+E19+E20+E21+E22+E23</f>
        <v>4359378</v>
      </c>
      <c r="F16" s="477">
        <f>F17+F18+F19+F20+F21+F22+F23</f>
        <v>-3706695</v>
      </c>
      <c r="G16" s="477">
        <f>G17+G18+G19+G20+G21+G22+G23</f>
        <v>0</v>
      </c>
      <c r="H16" s="478">
        <f aca="true" t="shared" si="0" ref="H16:H23">D16+E16+F16+G16</f>
        <v>3994367</v>
      </c>
    </row>
    <row r="17" spans="1:8" ht="30" customHeight="1">
      <c r="A17" s="868" t="s">
        <v>612</v>
      </c>
      <c r="B17" s="869"/>
      <c r="C17" s="121">
        <v>5702</v>
      </c>
      <c r="D17" s="469">
        <v>0</v>
      </c>
      <c r="E17" s="469">
        <v>0</v>
      </c>
      <c r="F17" s="469">
        <v>0</v>
      </c>
      <c r="G17" s="469">
        <v>0</v>
      </c>
      <c r="H17" s="478">
        <f t="shared" si="0"/>
        <v>0</v>
      </c>
    </row>
    <row r="18" spans="1:8" ht="36" customHeight="1">
      <c r="A18" s="868" t="s">
        <v>613</v>
      </c>
      <c r="B18" s="869"/>
      <c r="C18" s="121">
        <v>5703</v>
      </c>
      <c r="D18" s="469">
        <v>0</v>
      </c>
      <c r="E18" s="469">
        <v>0</v>
      </c>
      <c r="F18" s="469">
        <v>0</v>
      </c>
      <c r="G18" s="469">
        <v>0</v>
      </c>
      <c r="H18" s="478">
        <f t="shared" si="0"/>
        <v>0</v>
      </c>
    </row>
    <row r="19" spans="1:8" ht="26.25" customHeight="1">
      <c r="A19" s="868" t="s">
        <v>614</v>
      </c>
      <c r="B19" s="869"/>
      <c r="C19" s="121">
        <v>5704</v>
      </c>
      <c r="D19" s="469">
        <v>0</v>
      </c>
      <c r="E19" s="469">
        <v>0</v>
      </c>
      <c r="F19" s="469">
        <v>0</v>
      </c>
      <c r="G19" s="469">
        <v>0</v>
      </c>
      <c r="H19" s="478">
        <f t="shared" si="0"/>
        <v>0</v>
      </c>
    </row>
    <row r="20" spans="1:8" ht="27.75" customHeight="1">
      <c r="A20" s="868" t="s">
        <v>615</v>
      </c>
      <c r="B20" s="869"/>
      <c r="C20" s="121">
        <v>5705</v>
      </c>
      <c r="D20" s="469">
        <v>14539</v>
      </c>
      <c r="E20" s="469">
        <v>39550</v>
      </c>
      <c r="F20" s="469">
        <v>-18207</v>
      </c>
      <c r="G20" s="469">
        <v>0</v>
      </c>
      <c r="H20" s="478">
        <f t="shared" si="0"/>
        <v>35882</v>
      </c>
    </row>
    <row r="21" spans="1:8" ht="30.75" customHeight="1">
      <c r="A21" s="868" t="s">
        <v>616</v>
      </c>
      <c r="B21" s="869"/>
      <c r="C21" s="121">
        <v>5706</v>
      </c>
      <c r="D21" s="469">
        <v>1160138</v>
      </c>
      <c r="E21" s="469">
        <v>654254</v>
      </c>
      <c r="F21" s="469">
        <v>-334203</v>
      </c>
      <c r="G21" s="469">
        <v>0</v>
      </c>
      <c r="H21" s="478">
        <f t="shared" si="0"/>
        <v>1480189</v>
      </c>
    </row>
    <row r="22" spans="1:8" ht="37.5" customHeight="1">
      <c r="A22" s="864" t="s">
        <v>617</v>
      </c>
      <c r="B22" s="865"/>
      <c r="C22" s="134">
        <v>5707</v>
      </c>
      <c r="D22" s="487">
        <v>1074396</v>
      </c>
      <c r="E22" s="487">
        <v>1220693</v>
      </c>
      <c r="F22" s="487">
        <v>-1074396</v>
      </c>
      <c r="G22" s="487">
        <v>0</v>
      </c>
      <c r="H22" s="478">
        <f t="shared" si="0"/>
        <v>1220693</v>
      </c>
    </row>
    <row r="23" spans="1:8" ht="24.75" customHeight="1">
      <c r="A23" s="864" t="s">
        <v>618</v>
      </c>
      <c r="B23" s="865"/>
      <c r="C23" s="134">
        <v>5708</v>
      </c>
      <c r="D23" s="487">
        <v>1092611</v>
      </c>
      <c r="E23" s="487">
        <v>2444881</v>
      </c>
      <c r="F23" s="487">
        <v>-2279889</v>
      </c>
      <c r="G23" s="487">
        <v>0</v>
      </c>
      <c r="H23" s="478">
        <f t="shared" si="0"/>
        <v>1257603</v>
      </c>
    </row>
    <row r="24" spans="1:8" ht="25.5" customHeight="1">
      <c r="A24" s="870" t="s">
        <v>619</v>
      </c>
      <c r="B24" s="871"/>
      <c r="C24" s="124"/>
      <c r="D24" s="470">
        <v>3341684</v>
      </c>
      <c r="E24" s="470"/>
      <c r="F24" s="470"/>
      <c r="G24" s="470"/>
      <c r="H24" s="490">
        <v>3994367</v>
      </c>
    </row>
    <row r="25" spans="1:2" ht="15.75">
      <c r="A25" s="378"/>
      <c r="B25" s="378"/>
    </row>
    <row r="26" spans="1:9" ht="19.5" customHeight="1">
      <c r="A26" s="663" t="s">
        <v>620</v>
      </c>
      <c r="B26" s="663"/>
      <c r="C26" s="663"/>
      <c r="D26" s="663"/>
      <c r="E26" s="663"/>
      <c r="F26" s="663"/>
      <c r="G26" s="663"/>
      <c r="H26" s="663"/>
      <c r="I26" s="663"/>
    </row>
    <row r="28" spans="1:9" ht="31.5" customHeight="1">
      <c r="A28" s="776" t="s">
        <v>291</v>
      </c>
      <c r="B28" s="772"/>
      <c r="C28" s="375" t="s">
        <v>1</v>
      </c>
      <c r="D28" s="772" t="s">
        <v>661</v>
      </c>
      <c r="E28" s="772"/>
      <c r="F28" s="772" t="s">
        <v>530</v>
      </c>
      <c r="G28" s="772"/>
      <c r="H28" s="772" t="s">
        <v>531</v>
      </c>
      <c r="I28" s="773"/>
    </row>
    <row r="29" spans="1:9" ht="31.5" customHeight="1">
      <c r="A29" s="866" t="s">
        <v>621</v>
      </c>
      <c r="B29" s="867"/>
      <c r="C29" s="342">
        <v>5800</v>
      </c>
      <c r="D29" s="764">
        <v>18011409</v>
      </c>
      <c r="E29" s="771"/>
      <c r="F29" s="699">
        <v>32684474</v>
      </c>
      <c r="G29" s="879"/>
      <c r="H29" s="699">
        <v>14168497</v>
      </c>
      <c r="I29" s="701"/>
    </row>
    <row r="30" spans="1:9" ht="14.25" customHeight="1">
      <c r="A30" s="862" t="s">
        <v>287</v>
      </c>
      <c r="B30" s="863"/>
      <c r="C30" s="853"/>
      <c r="D30" s="854"/>
      <c r="E30" s="854"/>
      <c r="F30" s="854"/>
      <c r="G30" s="854"/>
      <c r="H30" s="854"/>
      <c r="I30" s="855"/>
    </row>
    <row r="31" spans="1:9" ht="18" customHeight="1">
      <c r="A31" s="858" t="s">
        <v>622</v>
      </c>
      <c r="B31" s="859"/>
      <c r="C31" s="343">
        <v>5801</v>
      </c>
      <c r="D31" s="872">
        <v>0</v>
      </c>
      <c r="E31" s="873"/>
      <c r="F31" s="872">
        <v>0</v>
      </c>
      <c r="G31" s="873"/>
      <c r="H31" s="872">
        <v>0</v>
      </c>
      <c r="I31" s="874"/>
    </row>
    <row r="32" spans="1:9" ht="22.5" customHeight="1">
      <c r="A32" s="858" t="s">
        <v>623</v>
      </c>
      <c r="B32" s="859"/>
      <c r="C32" s="343">
        <v>5802</v>
      </c>
      <c r="D32" s="716">
        <f>D34+D35+D36</f>
        <v>0</v>
      </c>
      <c r="E32" s="717"/>
      <c r="F32" s="716">
        <f>F34+F35+F36</f>
        <v>0</v>
      </c>
      <c r="G32" s="717"/>
      <c r="H32" s="716">
        <f>H34+H35+H36</f>
        <v>0</v>
      </c>
      <c r="I32" s="721"/>
    </row>
    <row r="33" spans="1:9" ht="15" customHeight="1">
      <c r="A33" s="856" t="s">
        <v>624</v>
      </c>
      <c r="B33" s="857"/>
      <c r="C33" s="853"/>
      <c r="D33" s="854"/>
      <c r="E33" s="854"/>
      <c r="F33" s="854"/>
      <c r="G33" s="854"/>
      <c r="H33" s="854"/>
      <c r="I33" s="855"/>
    </row>
    <row r="34" spans="1:9" ht="18" customHeight="1">
      <c r="A34" s="849" t="s">
        <v>625</v>
      </c>
      <c r="B34" s="850"/>
      <c r="C34" s="343">
        <v>5803</v>
      </c>
      <c r="D34" s="872">
        <v>0</v>
      </c>
      <c r="E34" s="873"/>
      <c r="F34" s="872">
        <v>0</v>
      </c>
      <c r="G34" s="873"/>
      <c r="H34" s="872">
        <v>0</v>
      </c>
      <c r="I34" s="874"/>
    </row>
    <row r="35" spans="1:9" ht="16.5" customHeight="1">
      <c r="A35" s="849" t="s">
        <v>626</v>
      </c>
      <c r="B35" s="850"/>
      <c r="C35" s="343">
        <v>5804</v>
      </c>
      <c r="D35" s="872">
        <v>0</v>
      </c>
      <c r="E35" s="873"/>
      <c r="F35" s="872">
        <v>0</v>
      </c>
      <c r="G35" s="873"/>
      <c r="H35" s="872">
        <v>0</v>
      </c>
      <c r="I35" s="874"/>
    </row>
    <row r="36" spans="1:9" ht="18" customHeight="1">
      <c r="A36" s="849" t="s">
        <v>359</v>
      </c>
      <c r="B36" s="850"/>
      <c r="C36" s="343">
        <v>5805</v>
      </c>
      <c r="D36" s="872">
        <v>0</v>
      </c>
      <c r="E36" s="873"/>
      <c r="F36" s="872">
        <v>0</v>
      </c>
      <c r="G36" s="873"/>
      <c r="H36" s="872">
        <v>0</v>
      </c>
      <c r="I36" s="874"/>
    </row>
    <row r="37" spans="1:9" ht="26.25" customHeight="1">
      <c r="A37" s="860" t="s">
        <v>627</v>
      </c>
      <c r="B37" s="861"/>
      <c r="C37" s="343">
        <v>5810</v>
      </c>
      <c r="D37" s="872">
        <v>0</v>
      </c>
      <c r="E37" s="873"/>
      <c r="F37" s="872">
        <v>0</v>
      </c>
      <c r="G37" s="873"/>
      <c r="H37" s="872">
        <v>0</v>
      </c>
      <c r="I37" s="874"/>
    </row>
    <row r="38" spans="1:9" ht="18" customHeight="1">
      <c r="A38" s="862" t="s">
        <v>287</v>
      </c>
      <c r="B38" s="863"/>
      <c r="C38" s="853"/>
      <c r="D38" s="854"/>
      <c r="E38" s="854"/>
      <c r="F38" s="854"/>
      <c r="G38" s="854"/>
      <c r="H38" s="854"/>
      <c r="I38" s="855"/>
    </row>
    <row r="39" spans="1:9" ht="18" customHeight="1">
      <c r="A39" s="858" t="s">
        <v>622</v>
      </c>
      <c r="B39" s="859"/>
      <c r="C39" s="343">
        <v>5811</v>
      </c>
      <c r="D39" s="872">
        <v>0</v>
      </c>
      <c r="E39" s="873"/>
      <c r="F39" s="872">
        <v>0</v>
      </c>
      <c r="G39" s="873"/>
      <c r="H39" s="872">
        <v>0</v>
      </c>
      <c r="I39" s="874"/>
    </row>
    <row r="40" spans="1:9" ht="18.75" customHeight="1">
      <c r="A40" s="858" t="s">
        <v>628</v>
      </c>
      <c r="B40" s="859"/>
      <c r="C40" s="343">
        <v>5812</v>
      </c>
      <c r="D40" s="872">
        <f>D42+D43+D44</f>
        <v>0</v>
      </c>
      <c r="E40" s="873"/>
      <c r="F40" s="872">
        <f>F42+F43+F44</f>
        <v>0</v>
      </c>
      <c r="G40" s="873"/>
      <c r="H40" s="872">
        <f>H42+H43+H44</f>
        <v>0</v>
      </c>
      <c r="I40" s="874"/>
    </row>
    <row r="41" spans="1:9" ht="15" customHeight="1">
      <c r="A41" s="856" t="s">
        <v>624</v>
      </c>
      <c r="B41" s="857"/>
      <c r="C41" s="853"/>
      <c r="D41" s="854"/>
      <c r="E41" s="854"/>
      <c r="F41" s="854"/>
      <c r="G41" s="854"/>
      <c r="H41" s="854"/>
      <c r="I41" s="855"/>
    </row>
    <row r="42" spans="1:9" ht="18" customHeight="1">
      <c r="A42" s="849" t="s">
        <v>625</v>
      </c>
      <c r="B42" s="850"/>
      <c r="C42" s="343">
        <v>5813</v>
      </c>
      <c r="D42" s="872">
        <v>0</v>
      </c>
      <c r="E42" s="873"/>
      <c r="F42" s="872">
        <v>0</v>
      </c>
      <c r="G42" s="873"/>
      <c r="H42" s="872">
        <v>0</v>
      </c>
      <c r="I42" s="874"/>
    </row>
    <row r="43" spans="1:9" ht="18.75" customHeight="1">
      <c r="A43" s="849" t="s">
        <v>626</v>
      </c>
      <c r="B43" s="850"/>
      <c r="C43" s="343">
        <v>5814</v>
      </c>
      <c r="D43" s="872">
        <v>0</v>
      </c>
      <c r="E43" s="873"/>
      <c r="F43" s="872">
        <v>0</v>
      </c>
      <c r="G43" s="873"/>
      <c r="H43" s="872">
        <v>0</v>
      </c>
      <c r="I43" s="874"/>
    </row>
    <row r="44" spans="1:9" ht="18" customHeight="1">
      <c r="A44" s="851" t="s">
        <v>359</v>
      </c>
      <c r="B44" s="852"/>
      <c r="C44" s="346">
        <v>5815</v>
      </c>
      <c r="D44" s="875">
        <v>0</v>
      </c>
      <c r="E44" s="876"/>
      <c r="F44" s="875">
        <v>0</v>
      </c>
      <c r="G44" s="876"/>
      <c r="H44" s="875">
        <v>0</v>
      </c>
      <c r="I44" s="880"/>
    </row>
  </sheetData>
  <sheetProtection/>
  <mergeCells count="72">
    <mergeCell ref="H34:I34"/>
    <mergeCell ref="H40:I40"/>
    <mergeCell ref="H42:I42"/>
    <mergeCell ref="F35:G35"/>
    <mergeCell ref="F36:G36"/>
    <mergeCell ref="H43:I43"/>
    <mergeCell ref="H44:I44"/>
    <mergeCell ref="H35:I35"/>
    <mergeCell ref="H36:I36"/>
    <mergeCell ref="H37:I37"/>
    <mergeCell ref="H39:I39"/>
    <mergeCell ref="D37:E37"/>
    <mergeCell ref="D39:E39"/>
    <mergeCell ref="F37:G37"/>
    <mergeCell ref="F39:G39"/>
    <mergeCell ref="D43:E43"/>
    <mergeCell ref="D44:E44"/>
    <mergeCell ref="F29:G29"/>
    <mergeCell ref="F31:G31"/>
    <mergeCell ref="F32:G32"/>
    <mergeCell ref="F34:G34"/>
    <mergeCell ref="D40:E40"/>
    <mergeCell ref="D42:E42"/>
    <mergeCell ref="D35:E35"/>
    <mergeCell ref="D36:E36"/>
    <mergeCell ref="F43:G43"/>
    <mergeCell ref="F44:G44"/>
    <mergeCell ref="F40:G40"/>
    <mergeCell ref="F42:G42"/>
    <mergeCell ref="D34:E34"/>
    <mergeCell ref="F28:G28"/>
    <mergeCell ref="A16:B16"/>
    <mergeCell ref="A17:B17"/>
    <mergeCell ref="A18:B18"/>
    <mergeCell ref="A19:B19"/>
    <mergeCell ref="A20:B20"/>
    <mergeCell ref="A21:B21"/>
    <mergeCell ref="A24:B24"/>
    <mergeCell ref="A22:B22"/>
    <mergeCell ref="A13:I13"/>
    <mergeCell ref="A31:B31"/>
    <mergeCell ref="D29:E29"/>
    <mergeCell ref="D31:E31"/>
    <mergeCell ref="H29:I29"/>
    <mergeCell ref="H31:I31"/>
    <mergeCell ref="A15:B15"/>
    <mergeCell ref="A26:I26"/>
    <mergeCell ref="A28:B28"/>
    <mergeCell ref="D28:E28"/>
    <mergeCell ref="A23:B23"/>
    <mergeCell ref="A32:B32"/>
    <mergeCell ref="H28:I28"/>
    <mergeCell ref="A29:B29"/>
    <mergeCell ref="A30:B30"/>
    <mergeCell ref="D32:E32"/>
    <mergeCell ref="H32:I32"/>
    <mergeCell ref="A40:B40"/>
    <mergeCell ref="A41:B41"/>
    <mergeCell ref="A36:B36"/>
    <mergeCell ref="A37:B37"/>
    <mergeCell ref="A38:B38"/>
    <mergeCell ref="A39:B39"/>
    <mergeCell ref="A42:B42"/>
    <mergeCell ref="A43:B43"/>
    <mergeCell ref="A44:B44"/>
    <mergeCell ref="C30:I30"/>
    <mergeCell ref="C33:I33"/>
    <mergeCell ref="C38:I38"/>
    <mergeCell ref="C41:I41"/>
    <mergeCell ref="A35:B35"/>
    <mergeCell ref="A33:B33"/>
    <mergeCell ref="A34:B34"/>
  </mergeCells>
  <printOptions/>
  <pageMargins left="0.64" right="0.25" top="0.57" bottom="0.42" header="0.35" footer="0.5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SheetLayoutView="100" zoomScalePageLayoutView="0" workbookViewId="0" topLeftCell="A60">
      <selection activeCell="A68" sqref="A68:IV71"/>
    </sheetView>
  </sheetViews>
  <sheetFormatPr defaultColWidth="9.00390625" defaultRowHeight="20.25" customHeight="1"/>
  <cols>
    <col min="1" max="1" width="6.875" style="50" customWidth="1"/>
    <col min="2" max="2" width="51.625" style="56" customWidth="1"/>
    <col min="3" max="3" width="6.25390625" style="57" customWidth="1"/>
    <col min="4" max="4" width="14.75390625" style="50" customWidth="1"/>
    <col min="5" max="5" width="14.75390625" style="58" customWidth="1"/>
    <col min="6" max="16384" width="9.125" style="50" customWidth="1"/>
  </cols>
  <sheetData>
    <row r="1" spans="1:5" s="52" customFormat="1" ht="21.75" customHeight="1">
      <c r="A1" s="562" t="s">
        <v>244</v>
      </c>
      <c r="B1" s="562"/>
      <c r="C1" s="562"/>
      <c r="D1" s="562"/>
      <c r="E1" s="41"/>
    </row>
    <row r="2" spans="2:5" s="52" customFormat="1" ht="15.75">
      <c r="B2" s="65" t="s">
        <v>665</v>
      </c>
      <c r="C2" s="53"/>
      <c r="D2" s="54"/>
      <c r="E2" s="41"/>
    </row>
    <row r="3" spans="1:5" ht="5.25" customHeight="1">
      <c r="A3" s="549"/>
      <c r="B3" s="549"/>
      <c r="C3" s="549"/>
      <c r="D3" s="549"/>
      <c r="E3" s="55"/>
    </row>
    <row r="4" ht="20.25" customHeight="1">
      <c r="E4" s="13" t="s">
        <v>191</v>
      </c>
    </row>
    <row r="5" spans="2:5" s="1" customFormat="1" ht="16.5" customHeight="1">
      <c r="B5" s="10"/>
      <c r="C5" s="546" t="s">
        <v>224</v>
      </c>
      <c r="D5" s="547"/>
      <c r="E5" s="382" t="s">
        <v>192</v>
      </c>
    </row>
    <row r="6" spans="2:5" s="1" customFormat="1" ht="16.5" customHeight="1">
      <c r="B6" s="15"/>
      <c r="C6" s="546" t="s">
        <v>231</v>
      </c>
      <c r="D6" s="547"/>
      <c r="E6" s="382" t="s">
        <v>652</v>
      </c>
    </row>
    <row r="7" spans="2:5" s="1" customFormat="1" ht="16.5" customHeight="1">
      <c r="B7" s="544" t="s">
        <v>690</v>
      </c>
      <c r="C7" s="544"/>
      <c r="D7" s="66" t="s">
        <v>225</v>
      </c>
      <c r="E7" s="382" t="s">
        <v>696</v>
      </c>
    </row>
    <row r="8" spans="2:5" s="1" customFormat="1" ht="16.5" customHeight="1">
      <c r="B8" s="17" t="s">
        <v>20</v>
      </c>
      <c r="C8" s="3"/>
      <c r="D8" s="66" t="s">
        <v>226</v>
      </c>
      <c r="E8" s="382" t="s">
        <v>676</v>
      </c>
    </row>
    <row r="9" spans="2:5" s="1" customFormat="1" ht="22.5" customHeight="1">
      <c r="B9" s="544" t="s">
        <v>688</v>
      </c>
      <c r="C9" s="544"/>
      <c r="D9" s="66" t="s">
        <v>227</v>
      </c>
      <c r="E9" s="382" t="s">
        <v>677</v>
      </c>
    </row>
    <row r="10" spans="2:5" s="1" customFormat="1" ht="16.5" customHeight="1">
      <c r="B10" s="16" t="s">
        <v>22</v>
      </c>
      <c r="C10" s="3"/>
      <c r="D10" s="14"/>
      <c r="E10" s="382"/>
    </row>
    <row r="11" spans="2:5" s="1" customFormat="1" ht="16.5" customHeight="1">
      <c r="B11" s="394" t="s">
        <v>691</v>
      </c>
      <c r="C11" s="546" t="s">
        <v>228</v>
      </c>
      <c r="D11" s="547"/>
      <c r="E11" s="382" t="s">
        <v>678</v>
      </c>
    </row>
    <row r="12" spans="2:5" s="1" customFormat="1" ht="16.5" customHeight="1">
      <c r="B12" s="17" t="s">
        <v>692</v>
      </c>
      <c r="C12" s="3"/>
      <c r="D12" s="66" t="s">
        <v>229</v>
      </c>
      <c r="E12" s="383">
        <v>384</v>
      </c>
    </row>
    <row r="13" ht="24" customHeight="1">
      <c r="D13" s="66"/>
    </row>
    <row r="14" spans="1:5" s="59" customFormat="1" ht="33.75" customHeight="1">
      <c r="A14" s="44" t="s">
        <v>26</v>
      </c>
      <c r="B14" s="45" t="s">
        <v>0</v>
      </c>
      <c r="C14" s="23" t="s">
        <v>1</v>
      </c>
      <c r="D14" s="45" t="s">
        <v>666</v>
      </c>
      <c r="E14" s="45" t="s">
        <v>667</v>
      </c>
    </row>
    <row r="15" spans="1:5" ht="20.25" customHeight="1">
      <c r="A15" s="70" t="s">
        <v>697</v>
      </c>
      <c r="B15" s="71" t="s">
        <v>193</v>
      </c>
      <c r="C15" s="72">
        <v>2110</v>
      </c>
      <c r="D15" s="395">
        <v>126533016</v>
      </c>
      <c r="E15" s="396">
        <v>120351918</v>
      </c>
    </row>
    <row r="16" spans="1:5" ht="20.25" customHeight="1">
      <c r="A16" s="46"/>
      <c r="B16" s="47" t="s">
        <v>680</v>
      </c>
      <c r="C16" s="27">
        <v>2111</v>
      </c>
      <c r="D16" s="384">
        <v>121402004</v>
      </c>
      <c r="E16" s="385">
        <v>111977101</v>
      </c>
    </row>
    <row r="17" spans="1:5" ht="20.25" customHeight="1">
      <c r="A17" s="46"/>
      <c r="B17" s="47" t="s">
        <v>681</v>
      </c>
      <c r="C17" s="27">
        <v>2112</v>
      </c>
      <c r="D17" s="384">
        <v>1658335</v>
      </c>
      <c r="E17" s="385">
        <v>1524875</v>
      </c>
    </row>
    <row r="18" spans="1:5" ht="20.25" customHeight="1">
      <c r="A18" s="46"/>
      <c r="B18" s="47" t="s">
        <v>682</v>
      </c>
      <c r="C18" s="27">
        <v>2113</v>
      </c>
      <c r="D18" s="384">
        <v>1278205</v>
      </c>
      <c r="E18" s="385">
        <v>1836896</v>
      </c>
    </row>
    <row r="19" spans="1:5" ht="20.25" customHeight="1">
      <c r="A19" s="46"/>
      <c r="B19" s="47" t="s">
        <v>683</v>
      </c>
      <c r="C19" s="27">
        <v>2114</v>
      </c>
      <c r="D19" s="384">
        <v>944162</v>
      </c>
      <c r="E19" s="385">
        <v>3872601</v>
      </c>
    </row>
    <row r="20" spans="1:5" ht="20.25" customHeight="1">
      <c r="A20" s="46"/>
      <c r="B20" s="47" t="s">
        <v>684</v>
      </c>
      <c r="C20" s="27">
        <v>2115</v>
      </c>
      <c r="D20" s="384">
        <v>432684</v>
      </c>
      <c r="E20" s="385">
        <v>522349</v>
      </c>
    </row>
    <row r="21" spans="1:5" ht="20.25" customHeight="1">
      <c r="A21" s="46"/>
      <c r="B21" s="47" t="s">
        <v>685</v>
      </c>
      <c r="C21" s="27">
        <v>2116</v>
      </c>
      <c r="D21" s="384">
        <v>151276</v>
      </c>
      <c r="E21" s="385">
        <v>156573</v>
      </c>
    </row>
    <row r="22" spans="1:5" ht="20.25" customHeight="1">
      <c r="A22" s="46"/>
      <c r="B22" s="47" t="s">
        <v>686</v>
      </c>
      <c r="C22" s="27">
        <v>2117</v>
      </c>
      <c r="D22" s="384">
        <v>106811</v>
      </c>
      <c r="E22" s="385">
        <v>135767</v>
      </c>
    </row>
    <row r="23" spans="1:5" ht="20.25" customHeight="1">
      <c r="A23" s="46"/>
      <c r="B23" s="47" t="s">
        <v>359</v>
      </c>
      <c r="C23" s="27">
        <v>2118</v>
      </c>
      <c r="D23" s="384">
        <v>559539</v>
      </c>
      <c r="E23" s="385">
        <v>325756</v>
      </c>
    </row>
    <row r="24" spans="1:5" ht="20.25" customHeight="1">
      <c r="A24" s="46" t="s">
        <v>717</v>
      </c>
      <c r="B24" s="49" t="s">
        <v>194</v>
      </c>
      <c r="C24" s="27">
        <v>2120</v>
      </c>
      <c r="D24" s="384">
        <v>-109173261</v>
      </c>
      <c r="E24" s="385">
        <v>-101284338</v>
      </c>
    </row>
    <row r="25" spans="1:5" ht="20.25" customHeight="1">
      <c r="A25" s="46"/>
      <c r="B25" s="47" t="s">
        <v>680</v>
      </c>
      <c r="C25" s="27">
        <v>2121</v>
      </c>
      <c r="D25" s="384">
        <v>-102410796</v>
      </c>
      <c r="E25" s="385">
        <v>-92163313</v>
      </c>
    </row>
    <row r="26" spans="1:5" ht="20.25" customHeight="1">
      <c r="A26" s="46"/>
      <c r="B26" s="47" t="s">
        <v>681</v>
      </c>
      <c r="C26" s="27">
        <v>2122</v>
      </c>
      <c r="D26" s="384">
        <v>-1756579</v>
      </c>
      <c r="E26" s="385">
        <v>-1694622</v>
      </c>
    </row>
    <row r="27" spans="1:5" ht="20.25" customHeight="1">
      <c r="A27" s="46"/>
      <c r="B27" s="47" t="s">
        <v>682</v>
      </c>
      <c r="C27" s="27">
        <v>2123</v>
      </c>
      <c r="D27" s="384">
        <v>-2678817</v>
      </c>
      <c r="E27" s="385">
        <v>-2548897</v>
      </c>
    </row>
    <row r="28" spans="1:5" ht="20.25" customHeight="1">
      <c r="A28" s="46"/>
      <c r="B28" s="47" t="s">
        <v>683</v>
      </c>
      <c r="C28" s="27">
        <v>2124</v>
      </c>
      <c r="D28" s="384">
        <v>-679587</v>
      </c>
      <c r="E28" s="385">
        <v>-3049029</v>
      </c>
    </row>
    <row r="29" spans="1:5" ht="20.25" customHeight="1">
      <c r="A29" s="46"/>
      <c r="B29" s="47" t="s">
        <v>684</v>
      </c>
      <c r="C29" s="27">
        <v>2125</v>
      </c>
      <c r="D29" s="384">
        <v>-398061</v>
      </c>
      <c r="E29" s="385">
        <v>-414657</v>
      </c>
    </row>
    <row r="30" spans="1:5" ht="20.25" customHeight="1">
      <c r="A30" s="46"/>
      <c r="B30" s="47" t="s">
        <v>685</v>
      </c>
      <c r="C30" s="27">
        <v>2126</v>
      </c>
      <c r="D30" s="384">
        <v>-227996</v>
      </c>
      <c r="E30" s="385">
        <v>-312888</v>
      </c>
    </row>
    <row r="31" spans="1:5" ht="20.25" customHeight="1">
      <c r="A31" s="46"/>
      <c r="B31" s="47" t="s">
        <v>686</v>
      </c>
      <c r="C31" s="27">
        <v>2127</v>
      </c>
      <c r="D31" s="384">
        <v>-387413</v>
      </c>
      <c r="E31" s="385">
        <v>-468155</v>
      </c>
    </row>
    <row r="32" spans="1:5" ht="20.25" customHeight="1">
      <c r="A32" s="46"/>
      <c r="B32" s="47" t="s">
        <v>359</v>
      </c>
      <c r="C32" s="27">
        <v>2128</v>
      </c>
      <c r="D32" s="384">
        <v>-634012</v>
      </c>
      <c r="E32" s="385">
        <v>-632777</v>
      </c>
    </row>
    <row r="33" spans="1:5" ht="20.25" customHeight="1">
      <c r="A33" s="46"/>
      <c r="B33" s="49" t="s">
        <v>195</v>
      </c>
      <c r="C33" s="27">
        <v>2100</v>
      </c>
      <c r="D33" s="384">
        <v>17359755</v>
      </c>
      <c r="E33" s="385">
        <v>19067580</v>
      </c>
    </row>
    <row r="34" spans="1:5" ht="20.25" customHeight="1">
      <c r="A34" s="46" t="s">
        <v>718</v>
      </c>
      <c r="B34" s="48" t="s">
        <v>196</v>
      </c>
      <c r="C34" s="27">
        <v>2210</v>
      </c>
      <c r="D34" s="384">
        <v>-263680</v>
      </c>
      <c r="E34" s="385">
        <v>-592510</v>
      </c>
    </row>
    <row r="35" spans="1:5" ht="20.25" customHeight="1">
      <c r="A35" s="46" t="s">
        <v>718</v>
      </c>
      <c r="B35" s="48" t="s">
        <v>197</v>
      </c>
      <c r="C35" s="27">
        <v>2220</v>
      </c>
      <c r="D35" s="384">
        <v>-8679003</v>
      </c>
      <c r="E35" s="385">
        <v>-8473826</v>
      </c>
    </row>
    <row r="36" spans="1:5" ht="20.25" customHeight="1">
      <c r="A36" s="46"/>
      <c r="B36" s="49" t="s">
        <v>198</v>
      </c>
      <c r="C36" s="27">
        <v>2200</v>
      </c>
      <c r="D36" s="384">
        <v>8417072</v>
      </c>
      <c r="E36" s="385">
        <v>10001244</v>
      </c>
    </row>
    <row r="37" spans="1:5" ht="20.25" customHeight="1">
      <c r="A37" s="46"/>
      <c r="B37" s="48" t="s">
        <v>199</v>
      </c>
      <c r="C37" s="27">
        <v>2310</v>
      </c>
      <c r="D37" s="384">
        <v>862</v>
      </c>
      <c r="E37" s="385">
        <v>717</v>
      </c>
    </row>
    <row r="38" spans="1:5" ht="20.25" customHeight="1">
      <c r="A38" s="46"/>
      <c r="B38" s="48" t="s">
        <v>200</v>
      </c>
      <c r="C38" s="27">
        <v>2320</v>
      </c>
      <c r="D38" s="384">
        <v>43204</v>
      </c>
      <c r="E38" s="385">
        <v>19858</v>
      </c>
    </row>
    <row r="39" spans="1:5" ht="20.25" customHeight="1">
      <c r="A39" s="73"/>
      <c r="B39" s="74" t="s">
        <v>201</v>
      </c>
      <c r="C39" s="69">
        <v>2330</v>
      </c>
      <c r="D39" s="386">
        <v>0</v>
      </c>
      <c r="E39" s="387">
        <v>0</v>
      </c>
    </row>
    <row r="40" spans="4:5" ht="20.25" customHeight="1">
      <c r="D40" s="561" t="s">
        <v>202</v>
      </c>
      <c r="E40" s="561"/>
    </row>
    <row r="41" spans="1:5" s="59" customFormat="1" ht="33.75" customHeight="1">
      <c r="A41" s="44" t="s">
        <v>26</v>
      </c>
      <c r="B41" s="45" t="s">
        <v>0</v>
      </c>
      <c r="C41" s="23" t="s">
        <v>1</v>
      </c>
      <c r="D41" s="45" t="s">
        <v>666</v>
      </c>
      <c r="E41" s="45" t="s">
        <v>667</v>
      </c>
    </row>
    <row r="42" spans="1:5" ht="22.5" customHeight="1">
      <c r="A42" s="46" t="s">
        <v>719</v>
      </c>
      <c r="B42" s="48" t="s">
        <v>203</v>
      </c>
      <c r="C42" s="27">
        <v>2340</v>
      </c>
      <c r="D42" s="384">
        <v>697335</v>
      </c>
      <c r="E42" s="385">
        <v>1264650</v>
      </c>
    </row>
    <row r="43" spans="1:5" ht="24" customHeight="1">
      <c r="A43" s="46" t="s">
        <v>720</v>
      </c>
      <c r="B43" s="48" t="s">
        <v>204</v>
      </c>
      <c r="C43" s="27">
        <v>2350</v>
      </c>
      <c r="D43" s="384">
        <v>-4704504</v>
      </c>
      <c r="E43" s="385">
        <v>-8681736</v>
      </c>
    </row>
    <row r="44" spans="1:5" ht="21" customHeight="1">
      <c r="A44" s="46"/>
      <c r="B44" s="48" t="s">
        <v>205</v>
      </c>
      <c r="C44" s="27">
        <v>2360</v>
      </c>
      <c r="D44" s="384">
        <v>0</v>
      </c>
      <c r="E44" s="385">
        <v>0</v>
      </c>
    </row>
    <row r="45" spans="1:5" ht="21" customHeight="1">
      <c r="A45" s="46"/>
      <c r="B45" s="49" t="s">
        <v>206</v>
      </c>
      <c r="C45" s="27">
        <v>2300</v>
      </c>
      <c r="D45" s="384">
        <v>4453969</v>
      </c>
      <c r="E45" s="385">
        <v>2604733</v>
      </c>
    </row>
    <row r="46" spans="1:5" ht="21" customHeight="1">
      <c r="A46" s="46" t="s">
        <v>698</v>
      </c>
      <c r="B46" s="49" t="s">
        <v>207</v>
      </c>
      <c r="C46" s="27" t="s">
        <v>208</v>
      </c>
      <c r="D46" s="384">
        <v>-1419968</v>
      </c>
      <c r="E46" s="385">
        <v>-2104417</v>
      </c>
    </row>
    <row r="47" spans="1:5" ht="21" customHeight="1">
      <c r="A47" s="46" t="s">
        <v>698</v>
      </c>
      <c r="B47" s="47" t="s">
        <v>209</v>
      </c>
      <c r="C47" s="27">
        <v>2410</v>
      </c>
      <c r="D47" s="384">
        <v>-1853649</v>
      </c>
      <c r="E47" s="385">
        <v>-2111616</v>
      </c>
    </row>
    <row r="48" spans="1:5" ht="21" customHeight="1">
      <c r="A48" s="46" t="s">
        <v>698</v>
      </c>
      <c r="B48" s="47" t="s">
        <v>210</v>
      </c>
      <c r="C48" s="27">
        <v>2411</v>
      </c>
      <c r="D48" s="384">
        <v>433681</v>
      </c>
      <c r="E48" s="385">
        <v>7199</v>
      </c>
    </row>
    <row r="49" spans="1:5" ht="21" customHeight="1">
      <c r="A49" s="46"/>
      <c r="B49" s="48" t="s">
        <v>243</v>
      </c>
      <c r="C49" s="27"/>
      <c r="D49" s="384"/>
      <c r="E49" s="385"/>
    </row>
    <row r="50" spans="1:5" ht="21" customHeight="1">
      <c r="A50" s="46" t="s">
        <v>698</v>
      </c>
      <c r="B50" s="47" t="s">
        <v>211</v>
      </c>
      <c r="C50" s="27">
        <v>2421</v>
      </c>
      <c r="D50" s="384">
        <v>346751</v>
      </c>
      <c r="E50" s="385">
        <v>1483919</v>
      </c>
    </row>
    <row r="51" spans="1:5" ht="21" customHeight="1">
      <c r="A51" s="46" t="s">
        <v>698</v>
      </c>
      <c r="B51" s="48" t="s">
        <v>245</v>
      </c>
      <c r="C51" s="27">
        <v>2430</v>
      </c>
      <c r="D51" s="384">
        <v>-52322</v>
      </c>
      <c r="E51" s="385">
        <v>-26425</v>
      </c>
    </row>
    <row r="52" spans="1:5" ht="21" customHeight="1">
      <c r="A52" s="46" t="s">
        <v>698</v>
      </c>
      <c r="B52" s="48" t="s">
        <v>246</v>
      </c>
      <c r="C52" s="27">
        <v>2450</v>
      </c>
      <c r="D52" s="384">
        <v>234917</v>
      </c>
      <c r="E52" s="385">
        <v>126119</v>
      </c>
    </row>
    <row r="53" spans="1:5" ht="21" customHeight="1">
      <c r="A53" s="46" t="s">
        <v>698</v>
      </c>
      <c r="B53" s="48" t="s">
        <v>212</v>
      </c>
      <c r="C53" s="27">
        <v>2460</v>
      </c>
      <c r="D53" s="384">
        <v>40094</v>
      </c>
      <c r="E53" s="385">
        <v>530</v>
      </c>
    </row>
    <row r="54" spans="1:5" ht="21" customHeight="1">
      <c r="A54" s="46" t="s">
        <v>698</v>
      </c>
      <c r="B54" s="84" t="s">
        <v>242</v>
      </c>
      <c r="C54" s="85" t="s">
        <v>241</v>
      </c>
      <c r="D54" s="397">
        <v>101577</v>
      </c>
      <c r="E54" s="398">
        <v>72955</v>
      </c>
    </row>
    <row r="55" spans="1:5" ht="1.5" customHeight="1" hidden="1">
      <c r="A55" s="82"/>
      <c r="B55" s="83"/>
      <c r="C55" s="81"/>
      <c r="D55" s="399"/>
      <c r="E55" s="400"/>
    </row>
    <row r="56" spans="1:5" ht="1.5" customHeight="1" hidden="1">
      <c r="A56" s="82"/>
      <c r="B56" s="83"/>
      <c r="C56" s="81"/>
      <c r="D56" s="399"/>
      <c r="E56" s="400"/>
    </row>
    <row r="57" spans="1:5" ht="21.75" customHeight="1">
      <c r="A57" s="73"/>
      <c r="B57" s="75" t="s">
        <v>213</v>
      </c>
      <c r="C57" s="69">
        <v>2400</v>
      </c>
      <c r="D57" s="386">
        <v>3358267</v>
      </c>
      <c r="E57" s="387">
        <v>673495</v>
      </c>
    </row>
    <row r="58" spans="4:5" ht="20.25" customHeight="1">
      <c r="D58" s="561" t="s">
        <v>214</v>
      </c>
      <c r="E58" s="561"/>
    </row>
    <row r="59" spans="1:5" s="59" customFormat="1" ht="33.75" customHeight="1">
      <c r="A59" s="44" t="s">
        <v>26</v>
      </c>
      <c r="B59" s="45" t="s">
        <v>0</v>
      </c>
      <c r="C59" s="23" t="s">
        <v>1</v>
      </c>
      <c r="D59" s="45" t="s">
        <v>666</v>
      </c>
      <c r="E59" s="45" t="s">
        <v>667</v>
      </c>
    </row>
    <row r="60" spans="1:5" ht="21" customHeight="1">
      <c r="A60" s="46"/>
      <c r="B60" s="48" t="s">
        <v>215</v>
      </c>
      <c r="C60" s="27"/>
      <c r="D60" s="384"/>
      <c r="E60" s="385"/>
    </row>
    <row r="61" spans="1:5" ht="21" customHeight="1">
      <c r="A61" s="46"/>
      <c r="B61" s="48" t="s">
        <v>216</v>
      </c>
      <c r="C61" s="27">
        <v>2510</v>
      </c>
      <c r="D61" s="384">
        <v>102054</v>
      </c>
      <c r="E61" s="385">
        <v>1483964</v>
      </c>
    </row>
    <row r="62" spans="1:5" ht="21" customHeight="1">
      <c r="A62" s="46"/>
      <c r="B62" s="48" t="s">
        <v>217</v>
      </c>
      <c r="C62" s="27">
        <v>2520</v>
      </c>
      <c r="D62" s="384">
        <v>0</v>
      </c>
      <c r="E62" s="385">
        <v>0</v>
      </c>
    </row>
    <row r="63" spans="1:5" ht="21" customHeight="1">
      <c r="A63" s="46"/>
      <c r="B63" s="48" t="s">
        <v>218</v>
      </c>
      <c r="C63" s="27">
        <v>2500</v>
      </c>
      <c r="D63" s="384">
        <v>3460321</v>
      </c>
      <c r="E63" s="385">
        <v>2157459</v>
      </c>
    </row>
    <row r="64" spans="1:5" ht="21" customHeight="1">
      <c r="A64" s="46"/>
      <c r="B64" s="48" t="s">
        <v>219</v>
      </c>
      <c r="C64" s="27">
        <v>2900</v>
      </c>
      <c r="D64" s="384">
        <v>0</v>
      </c>
      <c r="E64" s="385">
        <v>0</v>
      </c>
    </row>
    <row r="65" spans="1:5" ht="21" customHeight="1">
      <c r="A65" s="73"/>
      <c r="B65" s="74" t="s">
        <v>220</v>
      </c>
      <c r="C65" s="69">
        <v>2910</v>
      </c>
      <c r="D65" s="386">
        <v>0</v>
      </c>
      <c r="E65" s="387">
        <v>0</v>
      </c>
    </row>
    <row r="66" spans="2:5" ht="15" customHeight="1" hidden="1">
      <c r="B66" s="76"/>
      <c r="C66" s="77"/>
      <c r="D66" s="48"/>
      <c r="E66" s="51"/>
    </row>
    <row r="67" spans="2:5" ht="16.5" customHeight="1" hidden="1">
      <c r="B67" s="78"/>
      <c r="C67" s="79"/>
      <c r="D67" s="48"/>
      <c r="E67" s="51"/>
    </row>
    <row r="68" spans="2:7" s="536" customFormat="1" ht="34.5" customHeight="1">
      <c r="B68" s="534"/>
      <c r="C68" s="559"/>
      <c r="D68" s="559"/>
      <c r="E68" s="559"/>
      <c r="F68" s="537"/>
      <c r="G68" s="538"/>
    </row>
    <row r="69" spans="2:7" s="401" customFormat="1" ht="27" customHeight="1">
      <c r="B69" s="402"/>
      <c r="C69" s="558"/>
      <c r="D69" s="558"/>
      <c r="E69" s="558"/>
      <c r="F69" s="403"/>
      <c r="G69" s="403"/>
    </row>
    <row r="70" spans="2:7" s="64" customFormat="1" ht="15" customHeight="1">
      <c r="B70" s="43"/>
      <c r="C70" s="560"/>
      <c r="D70" s="560"/>
      <c r="E70" s="560"/>
      <c r="F70" s="63"/>
      <c r="G70" s="63"/>
    </row>
    <row r="71" ht="39" customHeight="1">
      <c r="B71" s="80"/>
    </row>
    <row r="75" ht="20.25" customHeight="1">
      <c r="E75" s="56"/>
    </row>
  </sheetData>
  <sheetProtection/>
  <mergeCells count="12">
    <mergeCell ref="B9:C9"/>
    <mergeCell ref="B7:C7"/>
    <mergeCell ref="C69:E69"/>
    <mergeCell ref="C68:E68"/>
    <mergeCell ref="C70:E70"/>
    <mergeCell ref="D40:E40"/>
    <mergeCell ref="D58:E58"/>
    <mergeCell ref="A1:D1"/>
    <mergeCell ref="A3:D3"/>
    <mergeCell ref="C11:D11"/>
    <mergeCell ref="C6:D6"/>
    <mergeCell ref="C5:D5"/>
  </mergeCells>
  <printOptions/>
  <pageMargins left="0.7" right="0.25" top="0.57" bottom="0.71" header="0.5" footer="0.29"/>
  <pageSetup horizontalDpi="600" verticalDpi="600" orientation="portrait" paperSize="9" r:id="rId1"/>
  <rowBreaks count="2" manualBreakCount="2">
    <brk id="39" max="4" man="1"/>
    <brk id="57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K38"/>
  <sheetViews>
    <sheetView zoomScale="75" zoomScaleNormal="75" zoomScalePageLayoutView="0" workbookViewId="0" topLeftCell="A1">
      <selection activeCell="E31" sqref="E31"/>
    </sheetView>
  </sheetViews>
  <sheetFormatPr defaultColWidth="9.00390625" defaultRowHeight="12.75"/>
  <cols>
    <col min="1" max="1" width="27.125" style="86" customWidth="1"/>
    <col min="2" max="2" width="16.875" style="86" customWidth="1"/>
    <col min="3" max="3" width="9.125" style="86" customWidth="1"/>
    <col min="4" max="4" width="17.625" style="86" customWidth="1"/>
    <col min="5" max="6" width="14.625" style="86" customWidth="1"/>
    <col min="7" max="7" width="17.25390625" style="86" customWidth="1"/>
    <col min="8" max="8" width="18.00390625" style="86" customWidth="1"/>
    <col min="9" max="10" width="14.625" style="86" customWidth="1"/>
    <col min="11" max="11" width="17.875" style="86" customWidth="1"/>
    <col min="12" max="16384" width="9.125" style="86" customWidth="1"/>
  </cols>
  <sheetData>
    <row r="2" spans="2:6" s="87" customFormat="1" ht="24" customHeight="1" hidden="1">
      <c r="B2" s="88"/>
      <c r="D2" s="89"/>
      <c r="E2" s="90"/>
      <c r="F2" s="92" t="s">
        <v>17</v>
      </c>
    </row>
    <row r="3" spans="2:6" s="87" customFormat="1" ht="24" customHeight="1" hidden="1">
      <c r="B3" s="88"/>
      <c r="E3" s="93" t="s">
        <v>273</v>
      </c>
      <c r="F3" s="94" t="s">
        <v>18</v>
      </c>
    </row>
    <row r="4" spans="2:6" s="87" customFormat="1" ht="24" customHeight="1" hidden="1">
      <c r="B4" s="95"/>
      <c r="E4" s="93" t="s">
        <v>274</v>
      </c>
      <c r="F4" s="94"/>
    </row>
    <row r="5" spans="1:6" s="87" customFormat="1" ht="24" customHeight="1" hidden="1">
      <c r="A5" s="96" t="s">
        <v>19</v>
      </c>
      <c r="C5" s="96"/>
      <c r="D5" s="96"/>
      <c r="E5" s="93" t="s">
        <v>275</v>
      </c>
      <c r="F5" s="94"/>
    </row>
    <row r="6" spans="1:6" s="87" customFormat="1" ht="24" customHeight="1" hidden="1">
      <c r="A6" s="97" t="s">
        <v>20</v>
      </c>
      <c r="D6" s="98"/>
      <c r="E6" s="93" t="s">
        <v>276</v>
      </c>
      <c r="F6" s="94"/>
    </row>
    <row r="7" spans="1:6" s="87" customFormat="1" ht="24" customHeight="1" hidden="1">
      <c r="A7" s="96" t="s">
        <v>21</v>
      </c>
      <c r="C7" s="96"/>
      <c r="D7" s="96"/>
      <c r="E7" s="93" t="s">
        <v>277</v>
      </c>
      <c r="F7" s="94"/>
    </row>
    <row r="8" spans="1:6" s="87" customFormat="1" ht="24" customHeight="1" hidden="1">
      <c r="A8" s="96" t="s">
        <v>22</v>
      </c>
      <c r="D8" s="98"/>
      <c r="E8" s="93"/>
      <c r="F8" s="94"/>
    </row>
    <row r="9" spans="1:6" s="87" customFormat="1" ht="24" customHeight="1" hidden="1">
      <c r="A9" s="99"/>
      <c r="C9" s="99"/>
      <c r="E9" s="93" t="s">
        <v>278</v>
      </c>
      <c r="F9" s="94"/>
    </row>
    <row r="10" spans="1:6" s="87" customFormat="1" ht="24" customHeight="1" hidden="1">
      <c r="A10" s="97" t="s">
        <v>23</v>
      </c>
      <c r="D10" s="98"/>
      <c r="E10" s="93" t="s">
        <v>279</v>
      </c>
      <c r="F10" s="100">
        <v>384</v>
      </c>
    </row>
    <row r="11" spans="1:6" s="87" customFormat="1" ht="24" customHeight="1" hidden="1">
      <c r="A11" s="97" t="s">
        <v>24</v>
      </c>
      <c r="C11" s="101"/>
      <c r="D11" s="90"/>
      <c r="E11" s="102"/>
      <c r="F11" s="103"/>
    </row>
    <row r="12" spans="2:6" s="87" customFormat="1" ht="24" customHeight="1" hidden="1">
      <c r="B12" s="99"/>
      <c r="C12" s="99"/>
      <c r="D12" s="99"/>
      <c r="E12" s="99"/>
      <c r="F12" s="104"/>
    </row>
    <row r="13" ht="15.75">
      <c r="K13" s="105" t="s">
        <v>629</v>
      </c>
    </row>
    <row r="14" spans="1:11" ht="15.75" customHeight="1">
      <c r="A14" s="663" t="s">
        <v>630</v>
      </c>
      <c r="B14" s="663"/>
      <c r="C14" s="663"/>
      <c r="D14" s="663"/>
      <c r="E14" s="663"/>
      <c r="F14" s="663"/>
      <c r="G14" s="663"/>
      <c r="H14" s="663"/>
      <c r="I14" s="663"/>
      <c r="J14" s="663"/>
      <c r="K14" s="663"/>
    </row>
    <row r="16" spans="1:11" ht="30.75" customHeight="1">
      <c r="A16" s="889" t="s">
        <v>291</v>
      </c>
      <c r="B16" s="803"/>
      <c r="C16" s="759" t="s">
        <v>1</v>
      </c>
      <c r="D16" s="664" t="s">
        <v>334</v>
      </c>
      <c r="E16" s="665"/>
      <c r="F16" s="665"/>
      <c r="G16" s="887"/>
      <c r="H16" s="664" t="s">
        <v>265</v>
      </c>
      <c r="I16" s="665"/>
      <c r="J16" s="665"/>
      <c r="K16" s="888"/>
    </row>
    <row r="17" spans="1:11" s="108" customFormat="1" ht="46.5" customHeight="1">
      <c r="A17" s="890"/>
      <c r="B17" s="891"/>
      <c r="C17" s="763"/>
      <c r="D17" s="124" t="s">
        <v>253</v>
      </c>
      <c r="E17" s="124" t="s">
        <v>631</v>
      </c>
      <c r="F17" s="124" t="s">
        <v>632</v>
      </c>
      <c r="G17" s="124" t="s">
        <v>633</v>
      </c>
      <c r="H17" s="124" t="s">
        <v>253</v>
      </c>
      <c r="I17" s="124" t="s">
        <v>634</v>
      </c>
      <c r="J17" s="124" t="s">
        <v>635</v>
      </c>
      <c r="K17" s="165" t="s">
        <v>633</v>
      </c>
    </row>
    <row r="18" spans="1:11" ht="43.5" customHeight="1">
      <c r="A18" s="885" t="s">
        <v>636</v>
      </c>
      <c r="B18" s="886"/>
      <c r="C18" s="379">
        <v>5900</v>
      </c>
      <c r="D18" s="482"/>
      <c r="E18" s="482">
        <v>0</v>
      </c>
      <c r="F18" s="482"/>
      <c r="G18" s="482"/>
      <c r="H18" s="482"/>
      <c r="I18" s="482">
        <v>0</v>
      </c>
      <c r="J18" s="482"/>
      <c r="K18" s="484"/>
    </row>
    <row r="19" spans="1:11" ht="18.75" customHeight="1">
      <c r="A19" s="883" t="s">
        <v>287</v>
      </c>
      <c r="B19" s="884"/>
      <c r="C19" s="894"/>
      <c r="D19" s="895"/>
      <c r="E19" s="895"/>
      <c r="F19" s="895"/>
      <c r="G19" s="895"/>
      <c r="H19" s="895"/>
      <c r="I19" s="895"/>
      <c r="J19" s="895"/>
      <c r="K19" s="896"/>
    </row>
    <row r="20" spans="1:11" ht="18.75" customHeight="1">
      <c r="A20" s="897" t="s">
        <v>637</v>
      </c>
      <c r="B20" s="898"/>
      <c r="C20" s="380">
        <v>5901</v>
      </c>
      <c r="D20" s="467"/>
      <c r="E20" s="467">
        <v>0</v>
      </c>
      <c r="F20" s="467"/>
      <c r="G20" s="467"/>
      <c r="H20" s="467"/>
      <c r="I20" s="467">
        <v>0</v>
      </c>
      <c r="J20" s="467"/>
      <c r="K20" s="468"/>
    </row>
    <row r="21" spans="1:11" ht="29.25" customHeight="1">
      <c r="A21" s="897" t="s">
        <v>638</v>
      </c>
      <c r="B21" s="898"/>
      <c r="C21" s="380">
        <v>5905</v>
      </c>
      <c r="D21" s="467"/>
      <c r="E21" s="467">
        <v>0</v>
      </c>
      <c r="F21" s="467"/>
      <c r="G21" s="467"/>
      <c r="H21" s="467"/>
      <c r="I21" s="467">
        <v>0</v>
      </c>
      <c r="J21" s="467"/>
      <c r="K21" s="468"/>
    </row>
    <row r="22" spans="1:11" ht="23.25" customHeight="1">
      <c r="A22" s="899" t="s">
        <v>639</v>
      </c>
      <c r="B22" s="900"/>
      <c r="C22" s="380">
        <v>5910</v>
      </c>
      <c r="D22" s="467">
        <v>0</v>
      </c>
      <c r="E22" s="467">
        <v>0</v>
      </c>
      <c r="F22" s="467">
        <v>0</v>
      </c>
      <c r="G22" s="467">
        <v>0</v>
      </c>
      <c r="H22" s="467">
        <v>0</v>
      </c>
      <c r="I22" s="467">
        <v>0</v>
      </c>
      <c r="J22" s="467">
        <v>0</v>
      </c>
      <c r="K22" s="468">
        <v>0</v>
      </c>
    </row>
    <row r="23" spans="1:11" ht="17.25" customHeight="1">
      <c r="A23" s="883" t="s">
        <v>287</v>
      </c>
      <c r="B23" s="884"/>
      <c r="C23" s="894"/>
      <c r="D23" s="895"/>
      <c r="E23" s="895"/>
      <c r="F23" s="895"/>
      <c r="G23" s="895"/>
      <c r="H23" s="895"/>
      <c r="I23" s="895"/>
      <c r="J23" s="895"/>
      <c r="K23" s="896"/>
    </row>
    <row r="24" spans="1:11" ht="21" customHeight="1">
      <c r="A24" s="897" t="s">
        <v>637</v>
      </c>
      <c r="B24" s="898"/>
      <c r="C24" s="380">
        <v>5911</v>
      </c>
      <c r="D24" s="467">
        <v>0</v>
      </c>
      <c r="E24" s="467">
        <v>0</v>
      </c>
      <c r="F24" s="467">
        <v>0</v>
      </c>
      <c r="G24" s="467">
        <v>0</v>
      </c>
      <c r="H24" s="467">
        <v>0</v>
      </c>
      <c r="I24" s="467">
        <v>0</v>
      </c>
      <c r="J24" s="467">
        <v>0</v>
      </c>
      <c r="K24" s="468">
        <v>0</v>
      </c>
    </row>
    <row r="25" spans="1:11" ht="36" customHeight="1">
      <c r="A25" s="897" t="s">
        <v>638</v>
      </c>
      <c r="B25" s="898"/>
      <c r="C25" s="380">
        <v>5912</v>
      </c>
      <c r="D25" s="467">
        <v>0</v>
      </c>
      <c r="E25" s="467">
        <v>0</v>
      </c>
      <c r="F25" s="467">
        <v>0</v>
      </c>
      <c r="G25" s="467">
        <v>0</v>
      </c>
      <c r="H25" s="467">
        <v>0</v>
      </c>
      <c r="I25" s="467">
        <v>0</v>
      </c>
      <c r="J25" s="467">
        <v>0</v>
      </c>
      <c r="K25" s="468">
        <v>0</v>
      </c>
    </row>
    <row r="26" spans="1:11" ht="36" customHeight="1">
      <c r="A26" s="897" t="s">
        <v>640</v>
      </c>
      <c r="B26" s="898"/>
      <c r="C26" s="380">
        <v>5913</v>
      </c>
      <c r="D26" s="467">
        <v>0</v>
      </c>
      <c r="E26" s="467">
        <v>0</v>
      </c>
      <c r="F26" s="467">
        <v>0</v>
      </c>
      <c r="G26" s="467">
        <v>0</v>
      </c>
      <c r="H26" s="467">
        <v>0</v>
      </c>
      <c r="I26" s="467">
        <v>0</v>
      </c>
      <c r="J26" s="467">
        <v>0</v>
      </c>
      <c r="K26" s="468">
        <v>0</v>
      </c>
    </row>
    <row r="27" spans="1:11" ht="33" customHeight="1">
      <c r="A27" s="892" t="s">
        <v>641</v>
      </c>
      <c r="B27" s="893"/>
      <c r="C27" s="381">
        <v>5914</v>
      </c>
      <c r="D27" s="479">
        <v>0</v>
      </c>
      <c r="E27" s="479">
        <v>0</v>
      </c>
      <c r="F27" s="479">
        <v>0</v>
      </c>
      <c r="G27" s="479">
        <v>0</v>
      </c>
      <c r="H27" s="479">
        <v>0</v>
      </c>
      <c r="I27" s="479">
        <v>0</v>
      </c>
      <c r="J27" s="479">
        <v>0</v>
      </c>
      <c r="K27" s="471">
        <v>0</v>
      </c>
    </row>
    <row r="28" spans="1:7" s="60" customFormat="1" ht="63.75" customHeight="1">
      <c r="A28" s="882"/>
      <c r="B28" s="882"/>
      <c r="C28" s="882"/>
      <c r="D28" s="882"/>
      <c r="E28" s="600"/>
      <c r="F28" s="600"/>
      <c r="G28" s="600"/>
    </row>
    <row r="29" spans="1:8" s="60" customFormat="1" ht="38.25" customHeight="1">
      <c r="A29" s="601"/>
      <c r="B29" s="601"/>
      <c r="C29" s="601"/>
      <c r="D29" s="601"/>
      <c r="E29" s="601"/>
      <c r="F29" s="601"/>
      <c r="G29" s="601"/>
      <c r="H29" s="601"/>
    </row>
    <row r="30" spans="1:8" s="62" customFormat="1" ht="16.5" customHeight="1">
      <c r="A30" s="583"/>
      <c r="B30" s="583"/>
      <c r="C30" s="583"/>
      <c r="D30" s="583"/>
      <c r="E30" s="583"/>
      <c r="F30" s="583"/>
      <c r="G30" s="583"/>
      <c r="H30" s="583"/>
    </row>
    <row r="31" spans="1:6" s="64" customFormat="1" ht="61.5" customHeight="1">
      <c r="A31" s="881"/>
      <c r="B31" s="881"/>
      <c r="C31" s="881"/>
      <c r="D31" s="881"/>
      <c r="E31" s="63"/>
      <c r="F31" s="63"/>
    </row>
    <row r="32" spans="5:7" ht="15.75">
      <c r="E32" s="153"/>
      <c r="F32" s="153"/>
      <c r="G32" s="153"/>
    </row>
    <row r="33" spans="5:7" ht="15.75">
      <c r="E33" s="153"/>
      <c r="F33" s="153"/>
      <c r="G33" s="153"/>
    </row>
    <row r="34" spans="5:7" ht="15.75">
      <c r="E34" s="153"/>
      <c r="F34" s="153"/>
      <c r="G34" s="153"/>
    </row>
    <row r="35" spans="5:7" ht="15.75">
      <c r="E35" s="153"/>
      <c r="F35" s="153"/>
      <c r="G35" s="153"/>
    </row>
    <row r="38" ht="15.75">
      <c r="E38" s="105"/>
    </row>
  </sheetData>
  <sheetProtection/>
  <mergeCells count="24">
    <mergeCell ref="A27:B27"/>
    <mergeCell ref="C19:K19"/>
    <mergeCell ref="C23:K23"/>
    <mergeCell ref="A24:B24"/>
    <mergeCell ref="A25:B25"/>
    <mergeCell ref="A26:B26"/>
    <mergeCell ref="A19:B19"/>
    <mergeCell ref="A20:B20"/>
    <mergeCell ref="A21:B21"/>
    <mergeCell ref="A22:B22"/>
    <mergeCell ref="A14:K14"/>
    <mergeCell ref="A23:B23"/>
    <mergeCell ref="A18:B18"/>
    <mergeCell ref="D16:G16"/>
    <mergeCell ref="H16:K16"/>
    <mergeCell ref="A16:B17"/>
    <mergeCell ref="C16:C17"/>
    <mergeCell ref="A31:D31"/>
    <mergeCell ref="E30:H30"/>
    <mergeCell ref="E28:G28"/>
    <mergeCell ref="A28:D28"/>
    <mergeCell ref="A30:D30"/>
    <mergeCell ref="A29:D29"/>
    <mergeCell ref="E29:H29"/>
  </mergeCells>
  <printOptions/>
  <pageMargins left="0.6" right="0.24" top="0.64" bottom="0.42" header="0.46" footer="0.5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37"/>
  <sheetViews>
    <sheetView zoomScale="75" zoomScaleNormal="75" zoomScalePageLayoutView="0" workbookViewId="0" topLeftCell="A16">
      <selection activeCell="F29" sqref="F29"/>
    </sheetView>
  </sheetViews>
  <sheetFormatPr defaultColWidth="9.00390625" defaultRowHeight="12.75"/>
  <cols>
    <col min="1" max="1" width="23.00390625" style="86" customWidth="1"/>
    <col min="2" max="2" width="7.75390625" style="86" customWidth="1"/>
    <col min="3" max="3" width="11.00390625" style="86" customWidth="1"/>
    <col min="4" max="4" width="15.625" style="86" customWidth="1"/>
    <col min="5" max="5" width="14.00390625" style="86" customWidth="1"/>
    <col min="6" max="6" width="13.625" style="86" customWidth="1"/>
    <col min="7" max="7" width="13.25390625" style="86" customWidth="1"/>
    <col min="8" max="8" width="17.375" style="86" customWidth="1"/>
    <col min="9" max="10" width="14.375" style="86" customWidth="1"/>
    <col min="11" max="11" width="17.375" style="86" customWidth="1"/>
    <col min="12" max="12" width="14.25390625" style="86" customWidth="1"/>
    <col min="13" max="13" width="13.375" style="86" customWidth="1"/>
    <col min="14" max="14" width="14.875" style="86" customWidth="1"/>
    <col min="15" max="15" width="14.125" style="86" customWidth="1"/>
    <col min="16" max="16" width="14.00390625" style="86" customWidth="1"/>
    <col min="17" max="16384" width="9.125" style="86" customWidth="1"/>
  </cols>
  <sheetData>
    <row r="1" ht="12.75" customHeight="1"/>
    <row r="2" spans="2:6" s="87" customFormat="1" ht="24" customHeight="1" hidden="1">
      <c r="B2" s="88"/>
      <c r="D2" s="89"/>
      <c r="E2" s="90"/>
      <c r="F2" s="92" t="s">
        <v>17</v>
      </c>
    </row>
    <row r="3" spans="2:6" s="87" customFormat="1" ht="24" customHeight="1" hidden="1">
      <c r="B3" s="88"/>
      <c r="E3" s="93" t="s">
        <v>273</v>
      </c>
      <c r="F3" s="94" t="s">
        <v>18</v>
      </c>
    </row>
    <row r="4" spans="2:6" s="87" customFormat="1" ht="24" customHeight="1" hidden="1">
      <c r="B4" s="95"/>
      <c r="E4" s="93" t="s">
        <v>274</v>
      </c>
      <c r="F4" s="94"/>
    </row>
    <row r="5" spans="1:6" s="87" customFormat="1" ht="24" customHeight="1" hidden="1">
      <c r="A5" s="96" t="s">
        <v>19</v>
      </c>
      <c r="C5" s="96"/>
      <c r="D5" s="96"/>
      <c r="E5" s="93" t="s">
        <v>275</v>
      </c>
      <c r="F5" s="94"/>
    </row>
    <row r="6" spans="1:6" s="87" customFormat="1" ht="24" customHeight="1" hidden="1">
      <c r="A6" s="97" t="s">
        <v>20</v>
      </c>
      <c r="D6" s="98"/>
      <c r="E6" s="93" t="s">
        <v>276</v>
      </c>
      <c r="F6" s="94"/>
    </row>
    <row r="7" spans="1:6" s="87" customFormat="1" ht="24" customHeight="1" hidden="1">
      <c r="A7" s="96" t="s">
        <v>21</v>
      </c>
      <c r="C7" s="96"/>
      <c r="D7" s="96"/>
      <c r="E7" s="93" t="s">
        <v>277</v>
      </c>
      <c r="F7" s="94"/>
    </row>
    <row r="8" spans="1:6" s="87" customFormat="1" ht="24" customHeight="1" hidden="1">
      <c r="A8" s="96" t="s">
        <v>22</v>
      </c>
      <c r="D8" s="98"/>
      <c r="E8" s="93"/>
      <c r="F8" s="94"/>
    </row>
    <row r="9" spans="1:6" s="87" customFormat="1" ht="24" customHeight="1" hidden="1">
      <c r="A9" s="99"/>
      <c r="C9" s="99"/>
      <c r="E9" s="93" t="s">
        <v>278</v>
      </c>
      <c r="F9" s="94"/>
    </row>
    <row r="10" spans="1:6" s="87" customFormat="1" ht="24" customHeight="1" hidden="1">
      <c r="A10" s="97" t="s">
        <v>23</v>
      </c>
      <c r="D10" s="98"/>
      <c r="E10" s="93" t="s">
        <v>279</v>
      </c>
      <c r="F10" s="100">
        <v>384</v>
      </c>
    </row>
    <row r="11" spans="1:6" s="87" customFormat="1" ht="24" customHeight="1" hidden="1">
      <c r="A11" s="97" t="s">
        <v>24</v>
      </c>
      <c r="C11" s="101"/>
      <c r="D11" s="90"/>
      <c r="E11" s="102"/>
      <c r="F11" s="103"/>
    </row>
    <row r="12" spans="2:6" s="87" customFormat="1" ht="24" customHeight="1" hidden="1">
      <c r="B12" s="99"/>
      <c r="C12" s="99"/>
      <c r="D12" s="99"/>
      <c r="E12" s="99"/>
      <c r="F12" s="104"/>
    </row>
    <row r="13" ht="9" customHeight="1">
      <c r="P13" s="105"/>
    </row>
    <row r="14" spans="1:16" ht="19.5">
      <c r="A14" s="607"/>
      <c r="B14" s="607"/>
      <c r="C14" s="607"/>
      <c r="D14" s="607"/>
      <c r="E14" s="607"/>
      <c r="F14" s="607"/>
      <c r="G14" s="607"/>
      <c r="H14" s="607"/>
      <c r="I14" s="607"/>
      <c r="J14" s="607"/>
      <c r="K14" s="607"/>
      <c r="L14" s="607"/>
      <c r="M14" s="607"/>
      <c r="N14" s="607"/>
      <c r="O14" s="607"/>
      <c r="P14" s="607"/>
    </row>
    <row r="15" spans="1:16" ht="14.25" customHeight="1">
      <c r="A15" s="106"/>
      <c r="B15" s="106"/>
      <c r="C15" s="106"/>
      <c r="D15" s="106"/>
      <c r="E15" s="106"/>
      <c r="F15" s="106"/>
      <c r="P15" s="105" t="s">
        <v>642</v>
      </c>
    </row>
    <row r="16" spans="1:16" ht="15.75">
      <c r="A16" s="901" t="s">
        <v>643</v>
      </c>
      <c r="B16" s="901"/>
      <c r="C16" s="901"/>
      <c r="D16" s="901"/>
      <c r="E16" s="901"/>
      <c r="F16" s="901"/>
      <c r="G16" s="901"/>
      <c r="H16" s="901"/>
      <c r="I16" s="901"/>
      <c r="J16" s="901"/>
      <c r="K16" s="901"/>
      <c r="L16" s="901"/>
      <c r="M16" s="901"/>
      <c r="N16" s="901"/>
      <c r="O16" s="901"/>
      <c r="P16" s="901"/>
    </row>
    <row r="18" spans="1:16" s="108" customFormat="1" ht="15.75" customHeight="1">
      <c r="A18" s="672" t="s">
        <v>0</v>
      </c>
      <c r="B18" s="687" t="s">
        <v>1</v>
      </c>
      <c r="C18" s="687" t="s">
        <v>252</v>
      </c>
      <c r="D18" s="684" t="s">
        <v>253</v>
      </c>
      <c r="E18" s="685"/>
      <c r="F18" s="694"/>
      <c r="G18" s="684" t="s">
        <v>254</v>
      </c>
      <c r="H18" s="685"/>
      <c r="I18" s="685"/>
      <c r="J18" s="685"/>
      <c r="K18" s="685"/>
      <c r="L18" s="685"/>
      <c r="M18" s="685"/>
      <c r="N18" s="684" t="s">
        <v>255</v>
      </c>
      <c r="O18" s="685"/>
      <c r="P18" s="686"/>
    </row>
    <row r="19" spans="1:16" s="108" customFormat="1" ht="18.75" customHeight="1">
      <c r="A19" s="673"/>
      <c r="B19" s="688"/>
      <c r="C19" s="688"/>
      <c r="D19" s="675" t="s">
        <v>298</v>
      </c>
      <c r="E19" s="675" t="s">
        <v>257</v>
      </c>
      <c r="F19" s="675" t="s">
        <v>499</v>
      </c>
      <c r="G19" s="675" t="s">
        <v>259</v>
      </c>
      <c r="H19" s="692" t="s">
        <v>260</v>
      </c>
      <c r="I19" s="693"/>
      <c r="J19" s="675" t="s">
        <v>261</v>
      </c>
      <c r="K19" s="682" t="s">
        <v>263</v>
      </c>
      <c r="L19" s="683"/>
      <c r="M19" s="675" t="s">
        <v>499</v>
      </c>
      <c r="N19" s="675" t="s">
        <v>298</v>
      </c>
      <c r="O19" s="675" t="s">
        <v>257</v>
      </c>
      <c r="P19" s="689" t="s">
        <v>644</v>
      </c>
    </row>
    <row r="20" spans="1:16" s="108" customFormat="1" ht="32.25" customHeight="1">
      <c r="A20" s="674"/>
      <c r="B20" s="676"/>
      <c r="C20" s="676"/>
      <c r="D20" s="676"/>
      <c r="E20" s="676"/>
      <c r="F20" s="676"/>
      <c r="G20" s="676"/>
      <c r="H20" s="109" t="s">
        <v>298</v>
      </c>
      <c r="I20" s="109" t="s">
        <v>257</v>
      </c>
      <c r="J20" s="676"/>
      <c r="K20" s="109" t="s">
        <v>298</v>
      </c>
      <c r="L20" s="109" t="s">
        <v>257</v>
      </c>
      <c r="M20" s="676"/>
      <c r="N20" s="676"/>
      <c r="O20" s="676"/>
      <c r="P20" s="690"/>
    </row>
    <row r="21" spans="1:16" s="108" customFormat="1" ht="27.75" customHeight="1">
      <c r="A21" s="615" t="s">
        <v>234</v>
      </c>
      <c r="B21" s="128">
        <v>6010</v>
      </c>
      <c r="C21" s="127" t="s">
        <v>334</v>
      </c>
      <c r="D21" s="477">
        <f aca="true" t="shared" si="0" ref="D21:P21">D24+D26</f>
        <v>761886</v>
      </c>
      <c r="E21" s="477">
        <f t="shared" si="0"/>
        <v>-41</v>
      </c>
      <c r="F21" s="477">
        <f t="shared" si="0"/>
        <v>-189900</v>
      </c>
      <c r="G21" s="477">
        <f t="shared" si="0"/>
        <v>0</v>
      </c>
      <c r="H21" s="477">
        <f t="shared" si="0"/>
        <v>-189900</v>
      </c>
      <c r="I21" s="477">
        <f t="shared" si="0"/>
        <v>0</v>
      </c>
      <c r="J21" s="477">
        <f t="shared" si="0"/>
        <v>0</v>
      </c>
      <c r="K21" s="477">
        <f t="shared" si="0"/>
        <v>0</v>
      </c>
      <c r="L21" s="477">
        <f t="shared" si="0"/>
        <v>0</v>
      </c>
      <c r="M21" s="477">
        <f t="shared" si="0"/>
        <v>0</v>
      </c>
      <c r="N21" s="477">
        <f t="shared" si="0"/>
        <v>571986</v>
      </c>
      <c r="O21" s="526">
        <f t="shared" si="0"/>
        <v>-41</v>
      </c>
      <c r="P21" s="466">
        <f t="shared" si="0"/>
        <v>0</v>
      </c>
    </row>
    <row r="22" spans="1:16" ht="27.75" customHeight="1">
      <c r="A22" s="703"/>
      <c r="B22" s="121">
        <v>6020</v>
      </c>
      <c r="C22" s="122" t="s">
        <v>265</v>
      </c>
      <c r="D22" s="477">
        <f aca="true" t="shared" si="1" ref="D22:P22">D25+D27</f>
        <v>761886</v>
      </c>
      <c r="E22" s="477">
        <f t="shared" si="1"/>
        <v>-41</v>
      </c>
      <c r="F22" s="477">
        <f t="shared" si="1"/>
        <v>0</v>
      </c>
      <c r="G22" s="477">
        <f t="shared" si="1"/>
        <v>0</v>
      </c>
      <c r="H22" s="477">
        <f t="shared" si="1"/>
        <v>0</v>
      </c>
      <c r="I22" s="477">
        <f t="shared" si="1"/>
        <v>0</v>
      </c>
      <c r="J22" s="477">
        <f t="shared" si="1"/>
        <v>0</v>
      </c>
      <c r="K22" s="477">
        <f t="shared" si="1"/>
        <v>0</v>
      </c>
      <c r="L22" s="477">
        <f t="shared" si="1"/>
        <v>0</v>
      </c>
      <c r="M22" s="477">
        <f t="shared" si="1"/>
        <v>-189900</v>
      </c>
      <c r="N22" s="477">
        <f t="shared" si="1"/>
        <v>761886</v>
      </c>
      <c r="O22" s="526">
        <f t="shared" si="1"/>
        <v>-41</v>
      </c>
      <c r="P22" s="478">
        <f t="shared" si="1"/>
        <v>-189900</v>
      </c>
    </row>
    <row r="23" spans="1:16" ht="15.75" customHeight="1">
      <c r="A23" s="120" t="s">
        <v>266</v>
      </c>
      <c r="B23" s="368"/>
      <c r="C23" s="368"/>
      <c r="D23" s="527"/>
      <c r="E23" s="527"/>
      <c r="F23" s="132"/>
      <c r="G23" s="527"/>
      <c r="H23" s="527"/>
      <c r="I23" s="527"/>
      <c r="J23" s="527"/>
      <c r="K23" s="527"/>
      <c r="L23" s="527"/>
      <c r="M23" s="527"/>
      <c r="N23" s="527"/>
      <c r="O23" s="528"/>
      <c r="P23" s="529"/>
    </row>
    <row r="24" spans="1:16" ht="27.75" customHeight="1">
      <c r="A24" s="705" t="s">
        <v>645</v>
      </c>
      <c r="B24" s="121">
        <v>6011</v>
      </c>
      <c r="C24" s="122" t="s">
        <v>334</v>
      </c>
      <c r="D24" s="469">
        <v>761886</v>
      </c>
      <c r="E24" s="469">
        <v>-41</v>
      </c>
      <c r="F24" s="477">
        <v>-189900</v>
      </c>
      <c r="G24" s="469">
        <v>0</v>
      </c>
      <c r="H24" s="469">
        <v>-189900</v>
      </c>
      <c r="I24" s="469">
        <v>0</v>
      </c>
      <c r="J24" s="469">
        <v>0</v>
      </c>
      <c r="K24" s="469">
        <v>0</v>
      </c>
      <c r="L24" s="469">
        <v>0</v>
      </c>
      <c r="M24" s="469">
        <v>0</v>
      </c>
      <c r="N24" s="467">
        <f>D24+G24+H24+K24</f>
        <v>571986</v>
      </c>
      <c r="O24" s="494">
        <f>E24+I24+J24+L24</f>
        <v>-41</v>
      </c>
      <c r="P24" s="468"/>
    </row>
    <row r="25" spans="1:16" ht="27.75" customHeight="1">
      <c r="A25" s="705"/>
      <c r="B25" s="121">
        <v>6021</v>
      </c>
      <c r="C25" s="122" t="s">
        <v>265</v>
      </c>
      <c r="D25" s="469">
        <v>761886</v>
      </c>
      <c r="E25" s="469">
        <v>-41</v>
      </c>
      <c r="F25" s="477">
        <v>0</v>
      </c>
      <c r="G25" s="469">
        <v>0</v>
      </c>
      <c r="H25" s="469">
        <v>0</v>
      </c>
      <c r="I25" s="469">
        <v>0</v>
      </c>
      <c r="J25" s="469">
        <v>0</v>
      </c>
      <c r="K25" s="469">
        <v>0</v>
      </c>
      <c r="L25" s="469">
        <v>0</v>
      </c>
      <c r="M25" s="469">
        <v>-189900</v>
      </c>
      <c r="N25" s="467">
        <f>D25+G25+H25+K25</f>
        <v>761886</v>
      </c>
      <c r="O25" s="494">
        <f>E25+I25+J25+L25</f>
        <v>-41</v>
      </c>
      <c r="P25" s="468">
        <f>F25+M25</f>
        <v>-189900</v>
      </c>
    </row>
    <row r="26" spans="1:16" ht="27.75" customHeight="1">
      <c r="A26" s="705" t="s">
        <v>3</v>
      </c>
      <c r="B26" s="121">
        <v>6019</v>
      </c>
      <c r="C26" s="122" t="s">
        <v>334</v>
      </c>
      <c r="D26" s="469">
        <v>0</v>
      </c>
      <c r="E26" s="469">
        <v>0</v>
      </c>
      <c r="F26" s="477">
        <v>0</v>
      </c>
      <c r="G26" s="469">
        <v>0</v>
      </c>
      <c r="H26" s="469">
        <v>0</v>
      </c>
      <c r="I26" s="469">
        <v>0</v>
      </c>
      <c r="J26" s="469">
        <v>0</v>
      </c>
      <c r="K26" s="469">
        <v>0</v>
      </c>
      <c r="L26" s="469">
        <v>0</v>
      </c>
      <c r="M26" s="469">
        <v>0</v>
      </c>
      <c r="N26" s="467">
        <f>D26+G26+H26+K26</f>
        <v>0</v>
      </c>
      <c r="O26" s="494">
        <f>E26+I26+J26+L26</f>
        <v>0</v>
      </c>
      <c r="P26" s="468">
        <f>F26+M26</f>
        <v>0</v>
      </c>
    </row>
    <row r="27" spans="1:16" ht="27.75" customHeight="1">
      <c r="A27" s="705"/>
      <c r="B27" s="121">
        <v>6029</v>
      </c>
      <c r="C27" s="122" t="s">
        <v>265</v>
      </c>
      <c r="D27" s="469">
        <v>0</v>
      </c>
      <c r="E27" s="469">
        <v>0</v>
      </c>
      <c r="F27" s="477">
        <v>0</v>
      </c>
      <c r="G27" s="469">
        <v>0</v>
      </c>
      <c r="H27" s="469">
        <v>0</v>
      </c>
      <c r="I27" s="469">
        <v>0</v>
      </c>
      <c r="J27" s="469">
        <v>0</v>
      </c>
      <c r="K27" s="469">
        <v>0</v>
      </c>
      <c r="L27" s="469">
        <v>0</v>
      </c>
      <c r="M27" s="469">
        <v>0</v>
      </c>
      <c r="N27" s="467">
        <f>D27+G27+H27+K27</f>
        <v>0</v>
      </c>
      <c r="O27" s="494">
        <f>E27+I27+J27+L27</f>
        <v>0</v>
      </c>
      <c r="P27" s="468">
        <f>F27+M27</f>
        <v>0</v>
      </c>
    </row>
    <row r="28" spans="1:16" ht="27.75" customHeight="1">
      <c r="A28" s="703" t="s">
        <v>235</v>
      </c>
      <c r="B28" s="121">
        <v>6030</v>
      </c>
      <c r="C28" s="122" t="s">
        <v>334</v>
      </c>
      <c r="D28" s="469">
        <v>0</v>
      </c>
      <c r="E28" s="469">
        <v>0</v>
      </c>
      <c r="F28" s="469">
        <v>0</v>
      </c>
      <c r="G28" s="469">
        <v>0</v>
      </c>
      <c r="H28" s="469">
        <v>0</v>
      </c>
      <c r="I28" s="469">
        <v>0</v>
      </c>
      <c r="J28" s="469">
        <v>0</v>
      </c>
      <c r="K28" s="469">
        <v>0</v>
      </c>
      <c r="L28" s="469">
        <v>0</v>
      </c>
      <c r="M28" s="469">
        <v>0</v>
      </c>
      <c r="N28" s="469">
        <f aca="true" t="shared" si="2" ref="N28:P29">N30+N32+N34+N36</f>
        <v>0</v>
      </c>
      <c r="O28" s="469">
        <f t="shared" si="2"/>
        <v>0</v>
      </c>
      <c r="P28" s="472">
        <f t="shared" si="2"/>
        <v>0</v>
      </c>
    </row>
    <row r="29" spans="1:16" ht="27.75" customHeight="1">
      <c r="A29" s="703"/>
      <c r="B29" s="121">
        <v>6040</v>
      </c>
      <c r="C29" s="122" t="s">
        <v>265</v>
      </c>
      <c r="D29" s="469">
        <v>0</v>
      </c>
      <c r="E29" s="469">
        <v>0</v>
      </c>
      <c r="F29" s="469">
        <v>0</v>
      </c>
      <c r="G29" s="469">
        <v>0</v>
      </c>
      <c r="H29" s="469">
        <v>0</v>
      </c>
      <c r="I29" s="469">
        <v>0</v>
      </c>
      <c r="J29" s="469">
        <v>0</v>
      </c>
      <c r="K29" s="469">
        <v>0</v>
      </c>
      <c r="L29" s="469">
        <v>0</v>
      </c>
      <c r="M29" s="469">
        <v>0</v>
      </c>
      <c r="N29" s="469">
        <f t="shared" si="2"/>
        <v>0</v>
      </c>
      <c r="O29" s="469">
        <f t="shared" si="2"/>
        <v>0</v>
      </c>
      <c r="P29" s="472">
        <f t="shared" si="2"/>
        <v>0</v>
      </c>
    </row>
    <row r="30" spans="1:16" ht="27.75" customHeight="1">
      <c r="A30" s="705" t="s">
        <v>293</v>
      </c>
      <c r="B30" s="121">
        <v>6031</v>
      </c>
      <c r="C30" s="122" t="s">
        <v>334</v>
      </c>
      <c r="D30" s="469">
        <v>0</v>
      </c>
      <c r="E30" s="469">
        <v>0</v>
      </c>
      <c r="F30" s="477">
        <v>0</v>
      </c>
      <c r="G30" s="469">
        <v>0</v>
      </c>
      <c r="H30" s="469">
        <v>0</v>
      </c>
      <c r="I30" s="469">
        <v>0</v>
      </c>
      <c r="J30" s="469">
        <v>0</v>
      </c>
      <c r="K30" s="469">
        <v>0</v>
      </c>
      <c r="L30" s="469">
        <v>0</v>
      </c>
      <c r="M30" s="469">
        <v>0</v>
      </c>
      <c r="N30" s="467">
        <f aca="true" t="shared" si="3" ref="N30:N37">D30+G30+H30+K30</f>
        <v>0</v>
      </c>
      <c r="O30" s="494">
        <f aca="true" t="shared" si="4" ref="O30:O37">E30+I30+J30+L30</f>
        <v>0</v>
      </c>
      <c r="P30" s="468">
        <f aca="true" t="shared" si="5" ref="P30:P37">F30+M30</f>
        <v>0</v>
      </c>
    </row>
    <row r="31" spans="1:16" ht="27.75" customHeight="1">
      <c r="A31" s="705"/>
      <c r="B31" s="121">
        <v>6041</v>
      </c>
      <c r="C31" s="122" t="s">
        <v>265</v>
      </c>
      <c r="D31" s="469">
        <v>0</v>
      </c>
      <c r="E31" s="469">
        <v>0</v>
      </c>
      <c r="F31" s="477">
        <v>0</v>
      </c>
      <c r="G31" s="469">
        <v>0</v>
      </c>
      <c r="H31" s="469">
        <v>0</v>
      </c>
      <c r="I31" s="469">
        <v>0</v>
      </c>
      <c r="J31" s="469">
        <v>0</v>
      </c>
      <c r="K31" s="469">
        <v>0</v>
      </c>
      <c r="L31" s="469">
        <v>0</v>
      </c>
      <c r="M31" s="469">
        <v>0</v>
      </c>
      <c r="N31" s="467">
        <f t="shared" si="3"/>
        <v>0</v>
      </c>
      <c r="O31" s="494">
        <f t="shared" si="4"/>
        <v>0</v>
      </c>
      <c r="P31" s="468">
        <f t="shared" si="5"/>
        <v>0</v>
      </c>
    </row>
    <row r="32" spans="1:16" ht="27.75" customHeight="1">
      <c r="A32" s="705" t="s">
        <v>268</v>
      </c>
      <c r="B32" s="121">
        <v>6032</v>
      </c>
      <c r="C32" s="122" t="s">
        <v>334</v>
      </c>
      <c r="D32" s="469">
        <v>0</v>
      </c>
      <c r="E32" s="469">
        <v>0</v>
      </c>
      <c r="F32" s="477">
        <v>0</v>
      </c>
      <c r="G32" s="469">
        <v>0</v>
      </c>
      <c r="H32" s="469">
        <v>0</v>
      </c>
      <c r="I32" s="469">
        <v>0</v>
      </c>
      <c r="J32" s="469">
        <v>0</v>
      </c>
      <c r="K32" s="469">
        <v>0</v>
      </c>
      <c r="L32" s="469">
        <v>0</v>
      </c>
      <c r="M32" s="469">
        <v>0</v>
      </c>
      <c r="N32" s="467">
        <f t="shared" si="3"/>
        <v>0</v>
      </c>
      <c r="O32" s="494">
        <f t="shared" si="4"/>
        <v>0</v>
      </c>
      <c r="P32" s="468">
        <f t="shared" si="5"/>
        <v>0</v>
      </c>
    </row>
    <row r="33" spans="1:16" ht="27.75" customHeight="1">
      <c r="A33" s="705"/>
      <c r="B33" s="121">
        <v>6042</v>
      </c>
      <c r="C33" s="122" t="s">
        <v>265</v>
      </c>
      <c r="D33" s="469">
        <v>0</v>
      </c>
      <c r="E33" s="469">
        <v>0</v>
      </c>
      <c r="F33" s="477">
        <v>0</v>
      </c>
      <c r="G33" s="469">
        <v>0</v>
      </c>
      <c r="H33" s="469">
        <v>0</v>
      </c>
      <c r="I33" s="469">
        <v>0</v>
      </c>
      <c r="J33" s="469">
        <v>0</v>
      </c>
      <c r="K33" s="469">
        <v>0</v>
      </c>
      <c r="L33" s="469">
        <v>0</v>
      </c>
      <c r="M33" s="469">
        <v>0</v>
      </c>
      <c r="N33" s="467">
        <f t="shared" si="3"/>
        <v>0</v>
      </c>
      <c r="O33" s="494">
        <f t="shared" si="4"/>
        <v>0</v>
      </c>
      <c r="P33" s="468">
        <f t="shared" si="5"/>
        <v>0</v>
      </c>
    </row>
    <row r="34" spans="1:16" ht="27.75" customHeight="1">
      <c r="A34" s="705" t="s">
        <v>269</v>
      </c>
      <c r="B34" s="121">
        <v>6033</v>
      </c>
      <c r="C34" s="122" t="s">
        <v>334</v>
      </c>
      <c r="D34" s="477">
        <v>0</v>
      </c>
      <c r="E34" s="477">
        <v>0</v>
      </c>
      <c r="F34" s="477">
        <v>0</v>
      </c>
      <c r="G34" s="477">
        <v>0</v>
      </c>
      <c r="H34" s="477">
        <v>0</v>
      </c>
      <c r="I34" s="477">
        <v>0</v>
      </c>
      <c r="J34" s="477">
        <v>0</v>
      </c>
      <c r="K34" s="477">
        <v>0</v>
      </c>
      <c r="L34" s="477">
        <v>0</v>
      </c>
      <c r="M34" s="477">
        <v>0</v>
      </c>
      <c r="N34" s="467">
        <f t="shared" si="3"/>
        <v>0</v>
      </c>
      <c r="O34" s="494">
        <f t="shared" si="4"/>
        <v>0</v>
      </c>
      <c r="P34" s="468">
        <f t="shared" si="5"/>
        <v>0</v>
      </c>
    </row>
    <row r="35" spans="1:16" ht="27.75" customHeight="1">
      <c r="A35" s="705"/>
      <c r="B35" s="121">
        <v>6043</v>
      </c>
      <c r="C35" s="122" t="s">
        <v>265</v>
      </c>
      <c r="D35" s="477">
        <v>0</v>
      </c>
      <c r="E35" s="477">
        <v>0</v>
      </c>
      <c r="F35" s="477">
        <v>0</v>
      </c>
      <c r="G35" s="477">
        <v>0</v>
      </c>
      <c r="H35" s="477">
        <v>0</v>
      </c>
      <c r="I35" s="477">
        <v>0</v>
      </c>
      <c r="J35" s="477">
        <v>0</v>
      </c>
      <c r="K35" s="477">
        <v>0</v>
      </c>
      <c r="L35" s="477">
        <v>0</v>
      </c>
      <c r="M35" s="477">
        <v>0</v>
      </c>
      <c r="N35" s="467">
        <f t="shared" si="3"/>
        <v>0</v>
      </c>
      <c r="O35" s="494">
        <f t="shared" si="4"/>
        <v>0</v>
      </c>
      <c r="P35" s="468">
        <f t="shared" si="5"/>
        <v>0</v>
      </c>
    </row>
    <row r="36" spans="1:16" ht="27.75" customHeight="1">
      <c r="A36" s="705" t="s">
        <v>271</v>
      </c>
      <c r="B36" s="121">
        <v>6039</v>
      </c>
      <c r="C36" s="122" t="s">
        <v>334</v>
      </c>
      <c r="D36" s="469">
        <v>0</v>
      </c>
      <c r="E36" s="469">
        <v>0</v>
      </c>
      <c r="F36" s="469">
        <v>0</v>
      </c>
      <c r="G36" s="469">
        <v>0</v>
      </c>
      <c r="H36" s="469">
        <v>0</v>
      </c>
      <c r="I36" s="469">
        <v>0</v>
      </c>
      <c r="J36" s="469">
        <v>0</v>
      </c>
      <c r="K36" s="469">
        <v>0</v>
      </c>
      <c r="L36" s="469">
        <v>0</v>
      </c>
      <c r="M36" s="469">
        <v>0</v>
      </c>
      <c r="N36" s="467">
        <f t="shared" si="3"/>
        <v>0</v>
      </c>
      <c r="O36" s="494">
        <f t="shared" si="4"/>
        <v>0</v>
      </c>
      <c r="P36" s="468">
        <f t="shared" si="5"/>
        <v>0</v>
      </c>
    </row>
    <row r="37" spans="1:16" ht="27.75" customHeight="1">
      <c r="A37" s="707"/>
      <c r="B37" s="124">
        <v>6049</v>
      </c>
      <c r="C37" s="125" t="s">
        <v>265</v>
      </c>
      <c r="D37" s="470">
        <v>0</v>
      </c>
      <c r="E37" s="470">
        <v>0</v>
      </c>
      <c r="F37" s="530">
        <v>0</v>
      </c>
      <c r="G37" s="470">
        <v>0</v>
      </c>
      <c r="H37" s="470">
        <v>0</v>
      </c>
      <c r="I37" s="470">
        <v>0</v>
      </c>
      <c r="J37" s="470">
        <v>0</v>
      </c>
      <c r="K37" s="470">
        <v>0</v>
      </c>
      <c r="L37" s="470">
        <v>0</v>
      </c>
      <c r="M37" s="470">
        <v>0</v>
      </c>
      <c r="N37" s="479">
        <f t="shared" si="3"/>
        <v>0</v>
      </c>
      <c r="O37" s="479">
        <f t="shared" si="4"/>
        <v>0</v>
      </c>
      <c r="P37" s="471">
        <f t="shared" si="5"/>
        <v>0</v>
      </c>
    </row>
  </sheetData>
  <sheetProtection/>
  <mergeCells count="27">
    <mergeCell ref="A14:P14"/>
    <mergeCell ref="A16:P16"/>
    <mergeCell ref="A18:A20"/>
    <mergeCell ref="B18:B20"/>
    <mergeCell ref="C18:C20"/>
    <mergeCell ref="D18:F18"/>
    <mergeCell ref="N18:P18"/>
    <mergeCell ref="D19:D20"/>
    <mergeCell ref="E19:E20"/>
    <mergeCell ref="N19:N20"/>
    <mergeCell ref="P19:P20"/>
    <mergeCell ref="A21:A22"/>
    <mergeCell ref="O19:O20"/>
    <mergeCell ref="F19:F20"/>
    <mergeCell ref="G19:G20"/>
    <mergeCell ref="H19:I19"/>
    <mergeCell ref="J19:J20"/>
    <mergeCell ref="G18:M18"/>
    <mergeCell ref="A34:A35"/>
    <mergeCell ref="A36:A37"/>
    <mergeCell ref="M19:M20"/>
    <mergeCell ref="A32:A33"/>
    <mergeCell ref="A24:A25"/>
    <mergeCell ref="A26:A27"/>
    <mergeCell ref="A28:A29"/>
    <mergeCell ref="A30:A31"/>
    <mergeCell ref="K19:L19"/>
  </mergeCells>
  <printOptions/>
  <pageMargins left="0" right="0" top="0.984251968503937" bottom="0.984251968503937" header="0.5118110236220472" footer="0.5118110236220472"/>
  <pageSetup horizontalDpi="600" verticalDpi="600" orientation="landscape" paperSize="9" scale="6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tabSelected="1" zoomScale="75" zoomScaleNormal="75" zoomScalePageLayoutView="0" workbookViewId="0" topLeftCell="A14">
      <selection activeCell="E26" sqref="E26:H26"/>
    </sheetView>
  </sheetViews>
  <sheetFormatPr defaultColWidth="9.00390625" defaultRowHeight="12.75"/>
  <cols>
    <col min="1" max="1" width="29.875" style="86" customWidth="1"/>
    <col min="2" max="2" width="8.125" style="86" customWidth="1"/>
    <col min="3" max="3" width="11.375" style="86" customWidth="1"/>
    <col min="4" max="4" width="16.875" style="86" customWidth="1"/>
    <col min="5" max="5" width="18.00390625" style="86" customWidth="1"/>
    <col min="6" max="6" width="14.25390625" style="86" customWidth="1"/>
    <col min="7" max="7" width="16.25390625" style="86" customWidth="1"/>
    <col min="8" max="8" width="18.00390625" style="86" customWidth="1"/>
    <col min="9" max="9" width="18.75390625" style="86" customWidth="1"/>
    <col min="10" max="16384" width="9.125" style="86" customWidth="1"/>
  </cols>
  <sheetData>
    <row r="2" spans="2:6" s="87" customFormat="1" ht="24" customHeight="1" hidden="1">
      <c r="B2" s="88"/>
      <c r="D2" s="89"/>
      <c r="E2" s="90"/>
      <c r="F2" s="92" t="s">
        <v>17</v>
      </c>
    </row>
    <row r="3" spans="2:6" s="87" customFormat="1" ht="24" customHeight="1" hidden="1">
      <c r="B3" s="88"/>
      <c r="E3" s="93" t="s">
        <v>273</v>
      </c>
      <c r="F3" s="94" t="s">
        <v>18</v>
      </c>
    </row>
    <row r="4" spans="2:6" s="87" customFormat="1" ht="24" customHeight="1" hidden="1">
      <c r="B4" s="95"/>
      <c r="E4" s="93" t="s">
        <v>274</v>
      </c>
      <c r="F4" s="94"/>
    </row>
    <row r="5" spans="1:6" s="87" customFormat="1" ht="24" customHeight="1" hidden="1">
      <c r="A5" s="96" t="s">
        <v>19</v>
      </c>
      <c r="C5" s="96"/>
      <c r="D5" s="96"/>
      <c r="E5" s="93" t="s">
        <v>275</v>
      </c>
      <c r="F5" s="94"/>
    </row>
    <row r="6" spans="1:6" s="87" customFormat="1" ht="24" customHeight="1" hidden="1">
      <c r="A6" s="97" t="s">
        <v>20</v>
      </c>
      <c r="D6" s="98"/>
      <c r="E6" s="93" t="s">
        <v>276</v>
      </c>
      <c r="F6" s="94"/>
    </row>
    <row r="7" spans="1:6" s="87" customFormat="1" ht="24" customHeight="1" hidden="1">
      <c r="A7" s="96" t="s">
        <v>21</v>
      </c>
      <c r="C7" s="96"/>
      <c r="D7" s="96"/>
      <c r="E7" s="93" t="s">
        <v>277</v>
      </c>
      <c r="F7" s="94"/>
    </row>
    <row r="8" spans="1:6" s="87" customFormat="1" ht="24" customHeight="1" hidden="1">
      <c r="A8" s="96" t="s">
        <v>22</v>
      </c>
      <c r="D8" s="98"/>
      <c r="E8" s="93"/>
      <c r="F8" s="94"/>
    </row>
    <row r="9" spans="1:6" s="87" customFormat="1" ht="24" customHeight="1" hidden="1">
      <c r="A9" s="99"/>
      <c r="C9" s="99"/>
      <c r="E9" s="93" t="s">
        <v>278</v>
      </c>
      <c r="F9" s="94"/>
    </row>
    <row r="10" spans="1:6" s="87" customFormat="1" ht="24" customHeight="1" hidden="1">
      <c r="A10" s="97" t="s">
        <v>23</v>
      </c>
      <c r="D10" s="98"/>
      <c r="E10" s="93" t="s">
        <v>279</v>
      </c>
      <c r="F10" s="100">
        <v>384</v>
      </c>
    </row>
    <row r="11" spans="1:6" s="87" customFormat="1" ht="24" customHeight="1" hidden="1">
      <c r="A11" s="97" t="s">
        <v>24</v>
      </c>
      <c r="C11" s="101"/>
      <c r="D11" s="90"/>
      <c r="E11" s="102"/>
      <c r="F11" s="103"/>
    </row>
    <row r="12" ht="15.75" hidden="1"/>
    <row r="13" spans="1:9" ht="15.75">
      <c r="A13" s="495"/>
      <c r="B13" s="495"/>
      <c r="C13" s="495"/>
      <c r="D13" s="495"/>
      <c r="E13" s="495"/>
      <c r="F13" s="495"/>
      <c r="G13" s="495"/>
      <c r="H13" s="495"/>
      <c r="I13" s="496" t="s">
        <v>646</v>
      </c>
    </row>
    <row r="14" spans="1:9" ht="15.75" customHeight="1">
      <c r="A14" s="908" t="s">
        <v>647</v>
      </c>
      <c r="B14" s="908"/>
      <c r="C14" s="908"/>
      <c r="D14" s="908"/>
      <c r="E14" s="908"/>
      <c r="F14" s="908"/>
      <c r="G14" s="908"/>
      <c r="H14" s="908"/>
      <c r="I14" s="908"/>
    </row>
    <row r="16" spans="1:9" ht="15.75" customHeight="1">
      <c r="A16" s="909" t="s">
        <v>0</v>
      </c>
      <c r="B16" s="912" t="s">
        <v>1</v>
      </c>
      <c r="C16" s="912" t="s">
        <v>252</v>
      </c>
      <c r="D16" s="912" t="s">
        <v>253</v>
      </c>
      <c r="E16" s="912" t="s">
        <v>254</v>
      </c>
      <c r="F16" s="912"/>
      <c r="G16" s="912"/>
      <c r="H16" s="912"/>
      <c r="I16" s="913" t="s">
        <v>255</v>
      </c>
    </row>
    <row r="17" spans="1:9" ht="15.75" customHeight="1">
      <c r="A17" s="910"/>
      <c r="B17" s="904"/>
      <c r="C17" s="904"/>
      <c r="D17" s="904"/>
      <c r="E17" s="904" t="s">
        <v>282</v>
      </c>
      <c r="F17" s="904" t="s">
        <v>283</v>
      </c>
      <c r="G17" s="904" t="s">
        <v>648</v>
      </c>
      <c r="H17" s="904" t="s">
        <v>285</v>
      </c>
      <c r="I17" s="914"/>
    </row>
    <row r="18" spans="1:9" ht="77.25" customHeight="1">
      <c r="A18" s="911"/>
      <c r="B18" s="905"/>
      <c r="C18" s="905"/>
      <c r="D18" s="905"/>
      <c r="E18" s="905"/>
      <c r="F18" s="905"/>
      <c r="G18" s="905"/>
      <c r="H18" s="905"/>
      <c r="I18" s="915"/>
    </row>
    <row r="19" spans="1:9" ht="45" customHeight="1">
      <c r="A19" s="906" t="s">
        <v>649</v>
      </c>
      <c r="B19" s="497">
        <v>6050</v>
      </c>
      <c r="C19" s="498" t="s">
        <v>334</v>
      </c>
      <c r="D19" s="491">
        <v>3310</v>
      </c>
      <c r="E19" s="491">
        <v>0</v>
      </c>
      <c r="F19" s="491">
        <v>0</v>
      </c>
      <c r="G19" s="491">
        <v>0</v>
      </c>
      <c r="H19" s="491">
        <v>0</v>
      </c>
      <c r="I19" s="457">
        <f>D19+E19+F19+G19+H19</f>
        <v>3310</v>
      </c>
    </row>
    <row r="20" spans="1:9" ht="39.75" customHeight="1">
      <c r="A20" s="907"/>
      <c r="B20" s="499">
        <v>6060</v>
      </c>
      <c r="C20" s="500" t="s">
        <v>265</v>
      </c>
      <c r="D20" s="459">
        <v>108258</v>
      </c>
      <c r="E20" s="459">
        <v>0</v>
      </c>
      <c r="F20" s="459">
        <v>-104948</v>
      </c>
      <c r="G20" s="459">
        <v>0</v>
      </c>
      <c r="H20" s="459">
        <v>0</v>
      </c>
      <c r="I20" s="460">
        <f>D20+E20+F20+G20+H20</f>
        <v>3310</v>
      </c>
    </row>
    <row r="21" spans="1:9" ht="36.75" customHeight="1">
      <c r="A21" s="902" t="s">
        <v>650</v>
      </c>
      <c r="B21" s="499">
        <v>6070</v>
      </c>
      <c r="C21" s="500" t="s">
        <v>334</v>
      </c>
      <c r="D21" s="461">
        <v>634548</v>
      </c>
      <c r="E21" s="461">
        <v>668226</v>
      </c>
      <c r="F21" s="461">
        <v>0</v>
      </c>
      <c r="G21" s="461">
        <v>0</v>
      </c>
      <c r="H21" s="461">
        <v>0</v>
      </c>
      <c r="I21" s="460">
        <f>D21+E21+F21+G21+H21</f>
        <v>1302774</v>
      </c>
    </row>
    <row r="22" spans="1:9" ht="42.75" customHeight="1">
      <c r="A22" s="903"/>
      <c r="B22" s="501">
        <v>6080</v>
      </c>
      <c r="C22" s="502" t="s">
        <v>265</v>
      </c>
      <c r="D22" s="462">
        <v>110542</v>
      </c>
      <c r="E22" s="462">
        <v>524006</v>
      </c>
      <c r="F22" s="462">
        <v>0</v>
      </c>
      <c r="G22" s="462">
        <v>0</v>
      </c>
      <c r="H22" s="462">
        <v>0</v>
      </c>
      <c r="I22" s="464">
        <f>D22+E22+F22+G22+H22</f>
        <v>634548</v>
      </c>
    </row>
    <row r="24" spans="1:8" s="492" customFormat="1" ht="37.5" customHeight="1">
      <c r="A24" s="917"/>
      <c r="B24" s="917"/>
      <c r="C24" s="917"/>
      <c r="D24" s="917"/>
      <c r="E24" s="918"/>
      <c r="F24" s="918"/>
      <c r="G24" s="918"/>
      <c r="H24" s="536"/>
    </row>
    <row r="25" spans="1:8" s="492" customFormat="1" ht="43.5" customHeight="1">
      <c r="A25" s="917"/>
      <c r="B25" s="917"/>
      <c r="C25" s="917"/>
      <c r="D25" s="917"/>
      <c r="E25" s="917"/>
      <c r="F25" s="917"/>
      <c r="G25" s="917"/>
      <c r="H25" s="917"/>
    </row>
    <row r="26" spans="1:8" s="503" customFormat="1" ht="10.5">
      <c r="A26" s="583"/>
      <c r="B26" s="583"/>
      <c r="C26" s="583"/>
      <c r="D26" s="583"/>
      <c r="E26" s="583"/>
      <c r="F26" s="583"/>
      <c r="G26" s="583"/>
      <c r="H26" s="583"/>
    </row>
    <row r="27" spans="1:8" ht="37.5" customHeight="1">
      <c r="A27" s="916"/>
      <c r="B27" s="916"/>
      <c r="C27" s="916"/>
      <c r="D27" s="916"/>
      <c r="E27" s="63"/>
      <c r="F27" s="63"/>
      <c r="G27" s="64"/>
      <c r="H27" s="64"/>
    </row>
  </sheetData>
  <sheetProtection/>
  <mergeCells count="20">
    <mergeCell ref="I16:I18"/>
    <mergeCell ref="E17:E18"/>
    <mergeCell ref="F17:F18"/>
    <mergeCell ref="A27:D27"/>
    <mergeCell ref="A24:D24"/>
    <mergeCell ref="E24:G24"/>
    <mergeCell ref="A25:D25"/>
    <mergeCell ref="E25:H25"/>
    <mergeCell ref="A26:D26"/>
    <mergeCell ref="E26:H26"/>
    <mergeCell ref="A21:A22"/>
    <mergeCell ref="G17:G18"/>
    <mergeCell ref="H17:H18"/>
    <mergeCell ref="A19:A20"/>
    <mergeCell ref="A14:I14"/>
    <mergeCell ref="A16:A18"/>
    <mergeCell ref="B16:B18"/>
    <mergeCell ref="C16:C18"/>
    <mergeCell ref="D16:D18"/>
    <mergeCell ref="E16:H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63">
      <selection activeCell="G51" sqref="G51"/>
    </sheetView>
  </sheetViews>
  <sheetFormatPr defaultColWidth="9.00390625" defaultRowHeight="20.25" customHeight="1"/>
  <cols>
    <col min="1" max="1" width="27.625" style="171" customWidth="1"/>
    <col min="2" max="2" width="4.75390625" style="216" customWidth="1"/>
    <col min="3" max="3" width="9.875" style="170" customWidth="1"/>
    <col min="4" max="4" width="9.25390625" style="170" customWidth="1"/>
    <col min="5" max="5" width="10.625" style="170" customWidth="1"/>
    <col min="6" max="6" width="10.125" style="170" customWidth="1"/>
    <col min="7" max="7" width="10.625" style="170" customWidth="1"/>
    <col min="8" max="8" width="10.625" style="170" hidden="1" customWidth="1"/>
    <col min="9" max="9" width="8.875" style="170" customWidth="1"/>
    <col min="10" max="10" width="12.00390625" style="170" customWidth="1"/>
    <col min="11" max="16384" width="9.125" style="171" customWidth="1"/>
  </cols>
  <sheetData>
    <row r="1" spans="1:9" ht="15.75" customHeight="1">
      <c r="A1" s="570" t="s">
        <v>335</v>
      </c>
      <c r="B1" s="570"/>
      <c r="C1" s="570"/>
      <c r="D1" s="570"/>
      <c r="E1" s="570"/>
      <c r="F1" s="570"/>
      <c r="G1" s="570"/>
      <c r="H1" s="169"/>
      <c r="I1" s="169"/>
    </row>
    <row r="2" spans="1:9" ht="15.75">
      <c r="A2" s="168"/>
      <c r="B2" s="173"/>
      <c r="C2" s="563" t="s">
        <v>651</v>
      </c>
      <c r="D2" s="563"/>
      <c r="E2" s="168"/>
      <c r="F2" s="168"/>
      <c r="G2" s="168"/>
      <c r="H2" s="169"/>
      <c r="I2" s="169"/>
    </row>
    <row r="3" spans="1:7" ht="15.75">
      <c r="A3" s="549"/>
      <c r="B3" s="549"/>
      <c r="C3" s="549"/>
      <c r="D3" s="549"/>
      <c r="E3" s="549"/>
      <c r="F3" s="549"/>
      <c r="G3" s="549"/>
    </row>
    <row r="4" spans="1:7" ht="15.75">
      <c r="A4" s="158"/>
      <c r="B4" s="158"/>
      <c r="C4" s="158"/>
      <c r="D4" s="158"/>
      <c r="E4" s="158"/>
      <c r="F4" s="158"/>
      <c r="G4" s="158"/>
    </row>
    <row r="5" spans="1:10" ht="15.75" customHeight="1">
      <c r="A5" s="174"/>
      <c r="B5" s="19"/>
      <c r="C5" s="10"/>
      <c r="D5" s="10"/>
      <c r="E5" s="175"/>
      <c r="F5" s="175"/>
      <c r="G5" s="175"/>
      <c r="H5" s="175"/>
      <c r="I5" s="175"/>
      <c r="J5" s="176" t="s">
        <v>191</v>
      </c>
    </row>
    <row r="6" spans="1:10" ht="15.75" customHeight="1">
      <c r="A6" s="177"/>
      <c r="B6" s="19"/>
      <c r="C6" s="10"/>
      <c r="D6" s="10"/>
      <c r="E6" s="175"/>
      <c r="F6" s="178"/>
      <c r="G6" s="546" t="s">
        <v>224</v>
      </c>
      <c r="H6" s="546"/>
      <c r="I6" s="547"/>
      <c r="J6" s="404" t="s">
        <v>336</v>
      </c>
    </row>
    <row r="7" spans="1:10" ht="15.75" customHeight="1">
      <c r="A7" s="174"/>
      <c r="B7" s="19"/>
      <c r="C7" s="10"/>
      <c r="D7" s="10"/>
      <c r="E7" s="175"/>
      <c r="F7" s="546" t="s">
        <v>230</v>
      </c>
      <c r="G7" s="546"/>
      <c r="H7" s="546"/>
      <c r="I7" s="547"/>
      <c r="J7" s="382" t="s">
        <v>652</v>
      </c>
    </row>
    <row r="8" spans="1:10" ht="16.5" customHeight="1">
      <c r="A8" s="564" t="s">
        <v>693</v>
      </c>
      <c r="B8" s="564"/>
      <c r="C8" s="564"/>
      <c r="D8" s="564"/>
      <c r="E8" s="564"/>
      <c r="F8" s="564"/>
      <c r="G8" s="546" t="s">
        <v>225</v>
      </c>
      <c r="H8" s="546"/>
      <c r="I8" s="547"/>
      <c r="J8" s="404">
        <v>153761</v>
      </c>
    </row>
    <row r="9" spans="1:10" ht="13.5" customHeight="1">
      <c r="A9" s="564" t="s">
        <v>20</v>
      </c>
      <c r="B9" s="564"/>
      <c r="C9" s="564"/>
      <c r="D9" s="564"/>
      <c r="E9" s="564"/>
      <c r="F9" s="179"/>
      <c r="G9" s="546" t="s">
        <v>226</v>
      </c>
      <c r="H9" s="546"/>
      <c r="I9" s="547"/>
      <c r="J9" s="504">
        <v>8903019871</v>
      </c>
    </row>
    <row r="10" spans="1:10" ht="21" customHeight="1">
      <c r="A10" s="564" t="s">
        <v>694</v>
      </c>
      <c r="B10" s="564"/>
      <c r="C10" s="564"/>
      <c r="D10" s="564"/>
      <c r="E10" s="564"/>
      <c r="F10" s="564"/>
      <c r="G10" s="546" t="s">
        <v>227</v>
      </c>
      <c r="H10" s="546"/>
      <c r="I10" s="547"/>
      <c r="J10" s="404" t="s">
        <v>677</v>
      </c>
    </row>
    <row r="11" spans="1:10" ht="13.5" customHeight="1">
      <c r="A11" s="544" t="s">
        <v>22</v>
      </c>
      <c r="B11" s="544"/>
      <c r="C11" s="544"/>
      <c r="D11" s="544"/>
      <c r="E11" s="544"/>
      <c r="F11" s="180"/>
      <c r="G11" s="3"/>
      <c r="H11" s="14"/>
      <c r="I11" s="179"/>
      <c r="J11" s="404"/>
    </row>
    <row r="12" spans="1:10" ht="15.75" customHeight="1">
      <c r="A12" s="565" t="s">
        <v>691</v>
      </c>
      <c r="B12" s="565"/>
      <c r="C12" s="565"/>
      <c r="D12" s="565"/>
      <c r="E12" s="565"/>
      <c r="F12" s="565"/>
      <c r="G12" s="546" t="s">
        <v>228</v>
      </c>
      <c r="H12" s="546"/>
      <c r="I12" s="547"/>
      <c r="J12" s="382" t="s">
        <v>678</v>
      </c>
    </row>
    <row r="13" spans="1:10" ht="15.75" customHeight="1">
      <c r="A13" s="17" t="s">
        <v>689</v>
      </c>
      <c r="B13" s="19"/>
      <c r="C13" s="10"/>
      <c r="D13" s="10"/>
      <c r="E13" s="10"/>
      <c r="F13" s="179"/>
      <c r="G13" s="546" t="s">
        <v>229</v>
      </c>
      <c r="H13" s="546"/>
      <c r="I13" s="547"/>
      <c r="J13" s="405" t="s">
        <v>337</v>
      </c>
    </row>
    <row r="14" spans="1:10" ht="42" customHeight="1">
      <c r="A14" s="17"/>
      <c r="B14" s="19"/>
      <c r="C14" s="10"/>
      <c r="D14" s="10"/>
      <c r="E14" s="10"/>
      <c r="F14" s="10"/>
      <c r="G14" s="181"/>
      <c r="H14" s="181"/>
      <c r="I14" s="181"/>
      <c r="J14" s="181"/>
    </row>
    <row r="15" spans="1:11" ht="15.75">
      <c r="A15" s="571" t="s">
        <v>338</v>
      </c>
      <c r="B15" s="571"/>
      <c r="C15" s="571"/>
      <c r="D15" s="571"/>
      <c r="E15" s="571"/>
      <c r="F15" s="571"/>
      <c r="G15" s="571"/>
      <c r="H15" s="571"/>
      <c r="I15" s="571"/>
      <c r="J15" s="571"/>
      <c r="K15" s="10"/>
    </row>
    <row r="16" spans="1:11" ht="15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0" ht="57" customHeight="1">
      <c r="A17" s="182" t="s">
        <v>0</v>
      </c>
      <c r="B17" s="183" t="s">
        <v>1</v>
      </c>
      <c r="C17" s="184" t="s">
        <v>339</v>
      </c>
      <c r="D17" s="185" t="s">
        <v>340</v>
      </c>
      <c r="E17" s="184" t="s">
        <v>341</v>
      </c>
      <c r="F17" s="186" t="s">
        <v>117</v>
      </c>
      <c r="G17" s="184" t="s">
        <v>342</v>
      </c>
      <c r="H17" s="186" t="s">
        <v>121</v>
      </c>
      <c r="I17" s="184" t="s">
        <v>343</v>
      </c>
      <c r="J17" s="187" t="s">
        <v>344</v>
      </c>
    </row>
    <row r="18" spans="1:12" s="190" customFormat="1" ht="24.75" customHeight="1">
      <c r="A18" s="188" t="s">
        <v>371</v>
      </c>
      <c r="B18" s="189" t="s">
        <v>345</v>
      </c>
      <c r="C18" s="406">
        <v>5950966</v>
      </c>
      <c r="D18" s="406">
        <v>0</v>
      </c>
      <c r="E18" s="406">
        <v>14846406</v>
      </c>
      <c r="F18" s="406">
        <v>892645</v>
      </c>
      <c r="G18" s="406">
        <v>4107438</v>
      </c>
      <c r="H18" s="407"/>
      <c r="I18" s="408">
        <v>0</v>
      </c>
      <c r="J18" s="409">
        <f>C18+D18+E18+F18+G18+I18</f>
        <v>25797455</v>
      </c>
      <c r="L18" s="191"/>
    </row>
    <row r="19" spans="1:10" s="190" customFormat="1" ht="24.75" customHeight="1" hidden="1">
      <c r="A19" s="192" t="s">
        <v>346</v>
      </c>
      <c r="B19" s="189" t="s">
        <v>347</v>
      </c>
      <c r="C19" s="193" t="s">
        <v>348</v>
      </c>
      <c r="D19" s="193" t="s">
        <v>348</v>
      </c>
      <c r="E19" s="193"/>
      <c r="F19" s="193" t="s">
        <v>348</v>
      </c>
      <c r="G19" s="193"/>
      <c r="H19" s="193"/>
      <c r="I19" s="193"/>
      <c r="J19" s="197"/>
    </row>
    <row r="20" spans="1:10" s="190" customFormat="1" ht="24.75" customHeight="1" hidden="1">
      <c r="A20" s="192" t="s">
        <v>349</v>
      </c>
      <c r="B20" s="189" t="s">
        <v>350</v>
      </c>
      <c r="C20" s="193"/>
      <c r="D20" s="193"/>
      <c r="E20" s="193"/>
      <c r="F20" s="193"/>
      <c r="G20" s="193"/>
      <c r="H20" s="193"/>
      <c r="I20" s="193"/>
      <c r="J20" s="197"/>
    </row>
    <row r="21" spans="1:10" s="190" customFormat="1" ht="19.5" customHeight="1">
      <c r="A21" s="567" t="s">
        <v>375</v>
      </c>
      <c r="B21" s="568"/>
      <c r="C21" s="568"/>
      <c r="D21" s="568"/>
      <c r="E21" s="568"/>
      <c r="F21" s="568"/>
      <c r="G21" s="568"/>
      <c r="H21" s="568"/>
      <c r="I21" s="568"/>
      <c r="J21" s="569"/>
    </row>
    <row r="22" spans="1:12" s="190" customFormat="1" ht="19.5" customHeight="1">
      <c r="A22" s="188" t="s">
        <v>351</v>
      </c>
      <c r="B22" s="189">
        <v>3210</v>
      </c>
      <c r="C22" s="406">
        <f aca="true" t="shared" si="0" ref="C22:J22">SUM(C23:C30)</f>
        <v>0</v>
      </c>
      <c r="D22" s="406">
        <f t="shared" si="0"/>
        <v>0</v>
      </c>
      <c r="E22" s="406">
        <f t="shared" si="0"/>
        <v>1483964</v>
      </c>
      <c r="F22" s="406">
        <f t="shared" si="0"/>
        <v>0</v>
      </c>
      <c r="G22" s="406">
        <f t="shared" si="0"/>
        <v>673495</v>
      </c>
      <c r="H22" s="406">
        <f t="shared" si="0"/>
        <v>0</v>
      </c>
      <c r="I22" s="406">
        <f t="shared" si="0"/>
        <v>0</v>
      </c>
      <c r="J22" s="409">
        <f t="shared" si="0"/>
        <v>2157459</v>
      </c>
      <c r="L22" s="198"/>
    </row>
    <row r="23" spans="1:10" s="200" customFormat="1" ht="19.5" customHeight="1">
      <c r="A23" s="199" t="s">
        <v>352</v>
      </c>
      <c r="B23" s="189">
        <v>3211</v>
      </c>
      <c r="C23" s="406" t="s">
        <v>348</v>
      </c>
      <c r="D23" s="406" t="s">
        <v>348</v>
      </c>
      <c r="E23" s="406" t="s">
        <v>348</v>
      </c>
      <c r="F23" s="406" t="s">
        <v>348</v>
      </c>
      <c r="G23" s="410">
        <v>673495</v>
      </c>
      <c r="H23" s="411" t="s">
        <v>348</v>
      </c>
      <c r="I23" s="406" t="s">
        <v>348</v>
      </c>
      <c r="J23" s="409">
        <f aca="true" t="shared" si="1" ref="J23:J30">SUM(C23:I23)</f>
        <v>673495</v>
      </c>
    </row>
    <row r="24" spans="1:10" s="190" customFormat="1" ht="19.5" customHeight="1">
      <c r="A24" s="199" t="s">
        <v>353</v>
      </c>
      <c r="B24" s="189">
        <v>3212</v>
      </c>
      <c r="C24" s="406" t="s">
        <v>348</v>
      </c>
      <c r="D24" s="406" t="s">
        <v>348</v>
      </c>
      <c r="E24" s="406">
        <v>1483964</v>
      </c>
      <c r="F24" s="406" t="s">
        <v>348</v>
      </c>
      <c r="G24" s="406">
        <v>0</v>
      </c>
      <c r="H24" s="411" t="s">
        <v>348</v>
      </c>
      <c r="I24" s="408">
        <v>0</v>
      </c>
      <c r="J24" s="409">
        <f t="shared" si="1"/>
        <v>1483964</v>
      </c>
    </row>
    <row r="25" spans="1:10" s="190" customFormat="1" ht="33" customHeight="1">
      <c r="A25" s="199" t="s">
        <v>354</v>
      </c>
      <c r="B25" s="189">
        <v>3213</v>
      </c>
      <c r="C25" s="406" t="s">
        <v>348</v>
      </c>
      <c r="D25" s="406" t="s">
        <v>348</v>
      </c>
      <c r="E25" s="406">
        <v>0</v>
      </c>
      <c r="F25" s="406" t="s">
        <v>348</v>
      </c>
      <c r="G25" s="408">
        <v>0</v>
      </c>
      <c r="H25" s="411" t="s">
        <v>348</v>
      </c>
      <c r="I25" s="406" t="s">
        <v>348</v>
      </c>
      <c r="J25" s="409">
        <f t="shared" si="1"/>
        <v>0</v>
      </c>
    </row>
    <row r="26" spans="1:10" s="190" customFormat="1" ht="19.5" customHeight="1">
      <c r="A26" s="199" t="s">
        <v>355</v>
      </c>
      <c r="B26" s="189">
        <v>3214</v>
      </c>
      <c r="C26" s="406">
        <v>0</v>
      </c>
      <c r="D26" s="406" t="s">
        <v>348</v>
      </c>
      <c r="E26" s="406">
        <v>0</v>
      </c>
      <c r="F26" s="406" t="s">
        <v>348</v>
      </c>
      <c r="G26" s="408" t="s">
        <v>348</v>
      </c>
      <c r="H26" s="411" t="s">
        <v>348</v>
      </c>
      <c r="I26" s="406" t="s">
        <v>348</v>
      </c>
      <c r="J26" s="409">
        <f t="shared" si="1"/>
        <v>0</v>
      </c>
    </row>
    <row r="27" spans="1:12" s="190" customFormat="1" ht="19.5" customHeight="1">
      <c r="A27" s="199" t="s">
        <v>356</v>
      </c>
      <c r="B27" s="189">
        <v>3215</v>
      </c>
      <c r="C27" s="406">
        <v>0</v>
      </c>
      <c r="D27" s="406" t="s">
        <v>348</v>
      </c>
      <c r="E27" s="406">
        <v>0</v>
      </c>
      <c r="F27" s="406" t="s">
        <v>348</v>
      </c>
      <c r="G27" s="408"/>
      <c r="H27" s="411" t="s">
        <v>348</v>
      </c>
      <c r="I27" s="406" t="s">
        <v>348</v>
      </c>
      <c r="J27" s="409">
        <f t="shared" si="1"/>
        <v>0</v>
      </c>
      <c r="L27" s="191"/>
    </row>
    <row r="28" spans="1:10" s="190" customFormat="1" ht="19.5" customHeight="1">
      <c r="A28" s="199" t="s">
        <v>357</v>
      </c>
      <c r="B28" s="189">
        <v>3216</v>
      </c>
      <c r="C28" s="406">
        <v>0</v>
      </c>
      <c r="D28" s="406">
        <v>0</v>
      </c>
      <c r="E28" s="406">
        <v>0</v>
      </c>
      <c r="F28" s="406">
        <v>0</v>
      </c>
      <c r="G28" s="406">
        <v>0</v>
      </c>
      <c r="H28" s="412"/>
      <c r="I28" s="408">
        <v>0</v>
      </c>
      <c r="J28" s="409">
        <f t="shared" si="1"/>
        <v>0</v>
      </c>
    </row>
    <row r="29" spans="1:10" s="190" customFormat="1" ht="19.5" customHeight="1">
      <c r="A29" s="199" t="s">
        <v>358</v>
      </c>
      <c r="B29" s="189">
        <v>3217</v>
      </c>
      <c r="C29" s="406" t="s">
        <v>348</v>
      </c>
      <c r="D29" s="406">
        <v>0</v>
      </c>
      <c r="E29" s="406" t="s">
        <v>348</v>
      </c>
      <c r="F29" s="406" t="s">
        <v>348</v>
      </c>
      <c r="G29" s="406" t="s">
        <v>348</v>
      </c>
      <c r="H29" s="406" t="s">
        <v>348</v>
      </c>
      <c r="I29" s="406" t="s">
        <v>348</v>
      </c>
      <c r="J29" s="409">
        <f t="shared" si="1"/>
        <v>0</v>
      </c>
    </row>
    <row r="30" spans="1:10" s="190" customFormat="1" ht="19.5" customHeight="1">
      <c r="A30" s="199" t="s">
        <v>359</v>
      </c>
      <c r="B30" s="189" t="s">
        <v>360</v>
      </c>
      <c r="C30" s="406">
        <v>0</v>
      </c>
      <c r="D30" s="406">
        <v>0</v>
      </c>
      <c r="E30" s="406">
        <v>0</v>
      </c>
      <c r="F30" s="406">
        <v>0</v>
      </c>
      <c r="G30" s="410">
        <v>0</v>
      </c>
      <c r="H30" s="413"/>
      <c r="I30" s="406" t="s">
        <v>348</v>
      </c>
      <c r="J30" s="409">
        <f t="shared" si="1"/>
        <v>0</v>
      </c>
    </row>
    <row r="31" spans="1:10" s="200" customFormat="1" ht="19.5" customHeight="1">
      <c r="A31" s="188" t="s">
        <v>361</v>
      </c>
      <c r="B31" s="189">
        <v>3220</v>
      </c>
      <c r="C31" s="406">
        <f>SUM(C32:C39)</f>
        <v>0</v>
      </c>
      <c r="D31" s="406">
        <f>SUM(D32:D39)</f>
        <v>0</v>
      </c>
      <c r="E31" s="406">
        <f>SUM(E32:E39)</f>
        <v>0</v>
      </c>
      <c r="F31" s="406">
        <f>SUM(F32:F39)</f>
        <v>0</v>
      </c>
      <c r="G31" s="406">
        <f>SUM(G32:G39)</f>
        <v>-1500000</v>
      </c>
      <c r="H31" s="414" t="s">
        <v>348</v>
      </c>
      <c r="I31" s="406">
        <f>SUM(I32:I39)</f>
        <v>0</v>
      </c>
      <c r="J31" s="409">
        <f>SUM(J32:J39)</f>
        <v>-1500000</v>
      </c>
    </row>
    <row r="32" spans="1:10" s="190" customFormat="1" ht="19.5" customHeight="1">
      <c r="A32" s="199" t="s">
        <v>362</v>
      </c>
      <c r="B32" s="189">
        <v>3221</v>
      </c>
      <c r="C32" s="406" t="s">
        <v>348</v>
      </c>
      <c r="D32" s="406" t="s">
        <v>348</v>
      </c>
      <c r="E32" s="406" t="s">
        <v>348</v>
      </c>
      <c r="F32" s="406" t="s">
        <v>348</v>
      </c>
      <c r="G32" s="408">
        <v>0</v>
      </c>
      <c r="H32" s="414" t="s">
        <v>348</v>
      </c>
      <c r="I32" s="406" t="s">
        <v>348</v>
      </c>
      <c r="J32" s="409">
        <f aca="true" t="shared" si="2" ref="J32:J39">SUM(C32:I32)</f>
        <v>0</v>
      </c>
    </row>
    <row r="33" spans="1:10" s="190" customFormat="1" ht="19.5" customHeight="1">
      <c r="A33" s="199" t="s">
        <v>353</v>
      </c>
      <c r="B33" s="189">
        <v>3222</v>
      </c>
      <c r="C33" s="406" t="s">
        <v>348</v>
      </c>
      <c r="D33" s="406" t="s">
        <v>348</v>
      </c>
      <c r="E33" s="406">
        <v>0</v>
      </c>
      <c r="F33" s="406" t="s">
        <v>348</v>
      </c>
      <c r="G33" s="406">
        <v>0</v>
      </c>
      <c r="H33" s="414" t="s">
        <v>348</v>
      </c>
      <c r="I33" s="408">
        <v>0</v>
      </c>
      <c r="J33" s="409">
        <f t="shared" si="2"/>
        <v>0</v>
      </c>
    </row>
    <row r="34" spans="1:10" s="190" customFormat="1" ht="31.5" customHeight="1">
      <c r="A34" s="199" t="s">
        <v>363</v>
      </c>
      <c r="B34" s="189">
        <v>3223</v>
      </c>
      <c r="C34" s="406" t="s">
        <v>348</v>
      </c>
      <c r="D34" s="406" t="s">
        <v>348</v>
      </c>
      <c r="E34" s="406" t="s">
        <v>348</v>
      </c>
      <c r="F34" s="406" t="s">
        <v>348</v>
      </c>
      <c r="G34" s="408">
        <v>0</v>
      </c>
      <c r="H34" s="414" t="s">
        <v>348</v>
      </c>
      <c r="I34" s="408">
        <v>0</v>
      </c>
      <c r="J34" s="409">
        <f t="shared" si="2"/>
        <v>0</v>
      </c>
    </row>
    <row r="35" spans="1:12" s="190" customFormat="1" ht="19.5" customHeight="1">
      <c r="A35" s="199" t="s">
        <v>364</v>
      </c>
      <c r="B35" s="189">
        <v>3224</v>
      </c>
      <c r="C35" s="406">
        <v>0</v>
      </c>
      <c r="D35" s="406" t="s">
        <v>348</v>
      </c>
      <c r="E35" s="406" t="s">
        <v>348</v>
      </c>
      <c r="F35" s="406" t="s">
        <v>348</v>
      </c>
      <c r="G35" s="408">
        <v>0</v>
      </c>
      <c r="H35" s="407"/>
      <c r="I35" s="406" t="s">
        <v>348</v>
      </c>
      <c r="J35" s="409">
        <f t="shared" si="2"/>
        <v>0</v>
      </c>
      <c r="L35" s="191"/>
    </row>
    <row r="36" spans="1:10" s="190" customFormat="1" ht="19.5" customHeight="1">
      <c r="A36" s="199" t="s">
        <v>365</v>
      </c>
      <c r="B36" s="189">
        <v>3225</v>
      </c>
      <c r="C36" s="406">
        <v>0</v>
      </c>
      <c r="D36" s="406">
        <v>0</v>
      </c>
      <c r="E36" s="406" t="s">
        <v>348</v>
      </c>
      <c r="F36" s="406" t="s">
        <v>348</v>
      </c>
      <c r="G36" s="406" t="s">
        <v>348</v>
      </c>
      <c r="H36" s="406" t="s">
        <v>348</v>
      </c>
      <c r="I36" s="406" t="s">
        <v>348</v>
      </c>
      <c r="J36" s="409">
        <f t="shared" si="2"/>
        <v>0</v>
      </c>
    </row>
    <row r="37" spans="1:10" s="190" customFormat="1" ht="19.5" customHeight="1">
      <c r="A37" s="199" t="s">
        <v>357</v>
      </c>
      <c r="B37" s="189">
        <v>3226</v>
      </c>
      <c r="C37" s="406">
        <v>0</v>
      </c>
      <c r="D37" s="406">
        <v>0</v>
      </c>
      <c r="E37" s="406">
        <v>0</v>
      </c>
      <c r="F37" s="406">
        <v>0</v>
      </c>
      <c r="G37" s="408">
        <v>0</v>
      </c>
      <c r="H37" s="414"/>
      <c r="I37" s="408">
        <v>0</v>
      </c>
      <c r="J37" s="409">
        <f t="shared" si="2"/>
        <v>0</v>
      </c>
    </row>
    <row r="38" spans="1:10" s="190" customFormat="1" ht="19.5" customHeight="1">
      <c r="A38" s="199" t="s">
        <v>366</v>
      </c>
      <c r="B38" s="189">
        <v>3227</v>
      </c>
      <c r="C38" s="406" t="s">
        <v>348</v>
      </c>
      <c r="D38" s="406" t="s">
        <v>348</v>
      </c>
      <c r="E38" s="406" t="s">
        <v>348</v>
      </c>
      <c r="F38" s="406" t="s">
        <v>348</v>
      </c>
      <c r="G38" s="408">
        <v>-1500000</v>
      </c>
      <c r="H38" s="414"/>
      <c r="I38" s="406" t="s">
        <v>348</v>
      </c>
      <c r="J38" s="409">
        <f t="shared" si="2"/>
        <v>-1500000</v>
      </c>
    </row>
    <row r="39" spans="1:10" ht="19.5" customHeight="1">
      <c r="A39" s="201" t="s">
        <v>359</v>
      </c>
      <c r="B39" s="202" t="s">
        <v>367</v>
      </c>
      <c r="C39" s="415">
        <v>0</v>
      </c>
      <c r="D39" s="415">
        <v>0</v>
      </c>
      <c r="E39" s="415">
        <v>0</v>
      </c>
      <c r="F39" s="415">
        <v>0</v>
      </c>
      <c r="G39" s="416">
        <v>0</v>
      </c>
      <c r="H39" s="417"/>
      <c r="I39" s="415" t="s">
        <v>348</v>
      </c>
      <c r="J39" s="418">
        <f t="shared" si="2"/>
        <v>0</v>
      </c>
    </row>
    <row r="40" spans="1:10" ht="15.75">
      <c r="A40" s="203"/>
      <c r="B40" s="19"/>
      <c r="C40" s="10"/>
      <c r="D40" s="204"/>
      <c r="E40" s="205"/>
      <c r="F40" s="205"/>
      <c r="G40" s="205"/>
      <c r="H40" s="205"/>
      <c r="I40" s="205"/>
      <c r="J40" s="10"/>
    </row>
    <row r="41" spans="1:10" ht="15" customHeight="1">
      <c r="A41" s="203"/>
      <c r="B41" s="19"/>
      <c r="C41" s="204"/>
      <c r="D41" s="566" t="s">
        <v>368</v>
      </c>
      <c r="E41" s="566"/>
      <c r="F41" s="566"/>
      <c r="G41" s="566"/>
      <c r="H41" s="566"/>
      <c r="I41" s="566"/>
      <c r="J41" s="566"/>
    </row>
    <row r="42" spans="1:10" ht="57" customHeight="1">
      <c r="A42" s="182" t="s">
        <v>0</v>
      </c>
      <c r="B42" s="183" t="s">
        <v>1</v>
      </c>
      <c r="C42" s="184" t="s">
        <v>339</v>
      </c>
      <c r="D42" s="185" t="s">
        <v>340</v>
      </c>
      <c r="E42" s="184" t="s">
        <v>341</v>
      </c>
      <c r="F42" s="186" t="s">
        <v>117</v>
      </c>
      <c r="G42" s="184" t="s">
        <v>342</v>
      </c>
      <c r="H42" s="186" t="s">
        <v>121</v>
      </c>
      <c r="I42" s="184" t="s">
        <v>343</v>
      </c>
      <c r="J42" s="187" t="s">
        <v>344</v>
      </c>
    </row>
    <row r="43" spans="1:12" ht="19.5" customHeight="1">
      <c r="A43" s="206" t="s">
        <v>369</v>
      </c>
      <c r="B43" s="207">
        <v>3230</v>
      </c>
      <c r="C43" s="419" t="s">
        <v>348</v>
      </c>
      <c r="D43" s="419" t="s">
        <v>348</v>
      </c>
      <c r="E43" s="419">
        <v>-97752</v>
      </c>
      <c r="F43" s="419" t="s">
        <v>348</v>
      </c>
      <c r="G43" s="419">
        <v>97752</v>
      </c>
      <c r="H43" s="420"/>
      <c r="I43" s="419" t="s">
        <v>348</v>
      </c>
      <c r="J43" s="421">
        <f>SUM(C43:I43)</f>
        <v>0</v>
      </c>
      <c r="L43" s="191"/>
    </row>
    <row r="44" spans="1:12" s="190" customFormat="1" ht="19.5" customHeight="1">
      <c r="A44" s="192" t="s">
        <v>370</v>
      </c>
      <c r="B44" s="189">
        <v>3240</v>
      </c>
      <c r="C44" s="406" t="s">
        <v>348</v>
      </c>
      <c r="D44" s="406" t="s">
        <v>348</v>
      </c>
      <c r="E44" s="406" t="s">
        <v>348</v>
      </c>
      <c r="F44" s="406">
        <v>0</v>
      </c>
      <c r="G44" s="408">
        <v>0</v>
      </c>
      <c r="H44" s="413"/>
      <c r="I44" s="406" t="s">
        <v>348</v>
      </c>
      <c r="J44" s="409">
        <f>SUM(C44:I44)</f>
        <v>0</v>
      </c>
      <c r="L44" s="191"/>
    </row>
    <row r="45" spans="1:10" s="190" customFormat="1" ht="24.75" customHeight="1">
      <c r="A45" s="188" t="s">
        <v>653</v>
      </c>
      <c r="B45" s="189" t="s">
        <v>372</v>
      </c>
      <c r="C45" s="406">
        <f>C18+C22+C31</f>
        <v>5950966</v>
      </c>
      <c r="D45" s="406">
        <f>D18+D22+D31</f>
        <v>0</v>
      </c>
      <c r="E45" s="406">
        <f>E18+E22+E31+E43</f>
        <v>16232618</v>
      </c>
      <c r="F45" s="406">
        <f>F18+F22+F31+F44</f>
        <v>892645</v>
      </c>
      <c r="G45" s="406">
        <f>G18+G22+G31+G43+G44</f>
        <v>3378685</v>
      </c>
      <c r="H45" s="413"/>
      <c r="I45" s="406">
        <f>I18+I22+I31</f>
        <v>0</v>
      </c>
      <c r="J45" s="409">
        <f>J18+J22+J31+J43+J44</f>
        <v>26454914</v>
      </c>
    </row>
    <row r="46" spans="1:10" s="190" customFormat="1" ht="24.75" customHeight="1" hidden="1">
      <c r="A46" s="192" t="s">
        <v>346</v>
      </c>
      <c r="B46" s="189" t="s">
        <v>373</v>
      </c>
      <c r="C46" s="193" t="s">
        <v>348</v>
      </c>
      <c r="D46" s="193" t="s">
        <v>348</v>
      </c>
      <c r="E46" s="193"/>
      <c r="F46" s="193" t="s">
        <v>348</v>
      </c>
      <c r="G46" s="210"/>
      <c r="H46" s="211"/>
      <c r="I46" s="193"/>
      <c r="J46" s="197"/>
    </row>
    <row r="47" spans="1:10" s="190" customFormat="1" ht="24.75" customHeight="1" hidden="1">
      <c r="A47" s="192" t="s">
        <v>349</v>
      </c>
      <c r="B47" s="189" t="s">
        <v>374</v>
      </c>
      <c r="C47" s="193"/>
      <c r="D47" s="193"/>
      <c r="E47" s="193"/>
      <c r="F47" s="193"/>
      <c r="G47" s="210"/>
      <c r="H47" s="211"/>
      <c r="I47" s="193"/>
      <c r="J47" s="197"/>
    </row>
    <row r="48" spans="1:10" s="190" customFormat="1" ht="19.5" customHeight="1">
      <c r="A48" s="567" t="s">
        <v>654</v>
      </c>
      <c r="B48" s="568"/>
      <c r="C48" s="568"/>
      <c r="D48" s="568"/>
      <c r="E48" s="568"/>
      <c r="F48" s="568"/>
      <c r="G48" s="568"/>
      <c r="H48" s="568"/>
      <c r="I48" s="568"/>
      <c r="J48" s="569"/>
    </row>
    <row r="49" spans="1:10" s="190" customFormat="1" ht="19.5" customHeight="1">
      <c r="A49" s="212" t="s">
        <v>351</v>
      </c>
      <c r="B49" s="213">
        <v>3310</v>
      </c>
      <c r="C49" s="408">
        <f>SUM(C50:C57)</f>
        <v>0</v>
      </c>
      <c r="D49" s="408">
        <f>SUM(D50:D57)</f>
        <v>0</v>
      </c>
      <c r="E49" s="408">
        <f>SUM(E50:E57)</f>
        <v>102054</v>
      </c>
      <c r="F49" s="408">
        <f>SUM(F50:F57)</f>
        <v>0</v>
      </c>
      <c r="G49" s="408">
        <f>SUM(G50:G57)</f>
        <v>3358267</v>
      </c>
      <c r="H49" s="422"/>
      <c r="I49" s="408">
        <f>SUM(I50:I57)</f>
        <v>0</v>
      </c>
      <c r="J49" s="409">
        <f aca="true" t="shared" si="3" ref="J49:J69">SUM(C49:I49)</f>
        <v>3460321</v>
      </c>
    </row>
    <row r="50" spans="1:10" s="190" customFormat="1" ht="19.5" customHeight="1">
      <c r="A50" s="199" t="s">
        <v>352</v>
      </c>
      <c r="B50" s="189">
        <v>3311</v>
      </c>
      <c r="C50" s="406" t="s">
        <v>348</v>
      </c>
      <c r="D50" s="406" t="s">
        <v>348</v>
      </c>
      <c r="E50" s="406" t="s">
        <v>348</v>
      </c>
      <c r="F50" s="406" t="s">
        <v>348</v>
      </c>
      <c r="G50" s="408">
        <v>3358267</v>
      </c>
      <c r="H50" s="422"/>
      <c r="I50" s="406" t="s">
        <v>348</v>
      </c>
      <c r="J50" s="409">
        <f t="shared" si="3"/>
        <v>3358267</v>
      </c>
    </row>
    <row r="51" spans="1:10" s="190" customFormat="1" ht="19.5" customHeight="1">
      <c r="A51" s="199" t="s">
        <v>353</v>
      </c>
      <c r="B51" s="189">
        <v>3312</v>
      </c>
      <c r="C51" s="406" t="s">
        <v>348</v>
      </c>
      <c r="D51" s="406" t="s">
        <v>348</v>
      </c>
      <c r="E51" s="406">
        <v>102054</v>
      </c>
      <c r="F51" s="406" t="s">
        <v>348</v>
      </c>
      <c r="G51" s="406" t="s">
        <v>348</v>
      </c>
      <c r="H51" s="422"/>
      <c r="I51" s="408">
        <v>0</v>
      </c>
      <c r="J51" s="409">
        <f t="shared" si="3"/>
        <v>102054</v>
      </c>
    </row>
    <row r="52" spans="1:10" s="190" customFormat="1" ht="33" customHeight="1">
      <c r="A52" s="199" t="s">
        <v>354</v>
      </c>
      <c r="B52" s="189">
        <v>3313</v>
      </c>
      <c r="C52" s="406" t="s">
        <v>348</v>
      </c>
      <c r="D52" s="406" t="s">
        <v>348</v>
      </c>
      <c r="E52" s="406">
        <v>0</v>
      </c>
      <c r="F52" s="406" t="s">
        <v>348</v>
      </c>
      <c r="G52" s="406">
        <v>0</v>
      </c>
      <c r="H52" s="422"/>
      <c r="I52" s="406" t="s">
        <v>348</v>
      </c>
      <c r="J52" s="409">
        <f t="shared" si="3"/>
        <v>0</v>
      </c>
    </row>
    <row r="53" spans="1:10" s="190" customFormat="1" ht="19.5" customHeight="1">
      <c r="A53" s="199" t="s">
        <v>355</v>
      </c>
      <c r="B53" s="189">
        <v>3314</v>
      </c>
      <c r="C53" s="406">
        <v>0</v>
      </c>
      <c r="D53" s="406" t="s">
        <v>348</v>
      </c>
      <c r="E53" s="406">
        <v>0</v>
      </c>
      <c r="F53" s="406" t="s">
        <v>348</v>
      </c>
      <c r="G53" s="406" t="s">
        <v>348</v>
      </c>
      <c r="H53" s="406" t="s">
        <v>348</v>
      </c>
      <c r="I53" s="406" t="s">
        <v>348</v>
      </c>
      <c r="J53" s="409">
        <f t="shared" si="3"/>
        <v>0</v>
      </c>
    </row>
    <row r="54" spans="1:10" s="190" customFormat="1" ht="19.5" customHeight="1">
      <c r="A54" s="199" t="s">
        <v>356</v>
      </c>
      <c r="B54" s="189">
        <v>3315</v>
      </c>
      <c r="C54" s="406">
        <v>0</v>
      </c>
      <c r="D54" s="406" t="s">
        <v>348</v>
      </c>
      <c r="E54" s="406">
        <v>0</v>
      </c>
      <c r="F54" s="406" t="s">
        <v>348</v>
      </c>
      <c r="G54" s="406">
        <v>0</v>
      </c>
      <c r="H54" s="406" t="s">
        <v>348</v>
      </c>
      <c r="I54" s="406" t="s">
        <v>348</v>
      </c>
      <c r="J54" s="409">
        <f t="shared" si="3"/>
        <v>0</v>
      </c>
    </row>
    <row r="55" spans="1:10" s="190" customFormat="1" ht="19.5" customHeight="1">
      <c r="A55" s="199" t="s">
        <v>357</v>
      </c>
      <c r="B55" s="189">
        <v>3316</v>
      </c>
      <c r="C55" s="406">
        <v>0</v>
      </c>
      <c r="D55" s="406">
        <v>0</v>
      </c>
      <c r="E55" s="406">
        <v>0</v>
      </c>
      <c r="F55" s="406">
        <v>0</v>
      </c>
      <c r="G55" s="406">
        <v>0</v>
      </c>
      <c r="H55" s="422"/>
      <c r="I55" s="408">
        <v>0</v>
      </c>
      <c r="J55" s="409">
        <f t="shared" si="3"/>
        <v>0</v>
      </c>
    </row>
    <row r="56" spans="1:10" s="190" customFormat="1" ht="19.5" customHeight="1">
      <c r="A56" s="199" t="s">
        <v>358</v>
      </c>
      <c r="B56" s="189">
        <v>3317</v>
      </c>
      <c r="C56" s="406" t="s">
        <v>348</v>
      </c>
      <c r="D56" s="406">
        <v>0</v>
      </c>
      <c r="E56" s="406" t="s">
        <v>348</v>
      </c>
      <c r="F56" s="406" t="s">
        <v>348</v>
      </c>
      <c r="G56" s="406" t="s">
        <v>348</v>
      </c>
      <c r="H56" s="406" t="s">
        <v>348</v>
      </c>
      <c r="I56" s="406" t="s">
        <v>348</v>
      </c>
      <c r="J56" s="409">
        <f t="shared" si="3"/>
        <v>0</v>
      </c>
    </row>
    <row r="57" spans="1:10" s="190" customFormat="1" ht="19.5" customHeight="1">
      <c r="A57" s="199" t="s">
        <v>359</v>
      </c>
      <c r="B57" s="189" t="s">
        <v>376</v>
      </c>
      <c r="C57" s="406">
        <v>0</v>
      </c>
      <c r="D57" s="406">
        <v>0</v>
      </c>
      <c r="E57" s="406">
        <v>0</v>
      </c>
      <c r="F57" s="406">
        <v>0</v>
      </c>
      <c r="G57" s="406">
        <v>0</v>
      </c>
      <c r="H57" s="422"/>
      <c r="I57" s="406" t="s">
        <v>348</v>
      </c>
      <c r="J57" s="409">
        <f t="shared" si="3"/>
        <v>0</v>
      </c>
    </row>
    <row r="58" spans="1:10" s="190" customFormat="1" ht="19.5" customHeight="1">
      <c r="A58" s="188" t="s">
        <v>361</v>
      </c>
      <c r="B58" s="189">
        <v>3320</v>
      </c>
      <c r="C58" s="406">
        <v>0</v>
      </c>
      <c r="D58" s="406">
        <f>SUM(D59:D66)</f>
        <v>0</v>
      </c>
      <c r="E58" s="406">
        <v>0</v>
      </c>
      <c r="F58" s="406">
        <v>0</v>
      </c>
      <c r="G58" s="406">
        <v>-1300000</v>
      </c>
      <c r="H58" s="422"/>
      <c r="I58" s="408">
        <v>0</v>
      </c>
      <c r="J58" s="409">
        <f t="shared" si="3"/>
        <v>-1300000</v>
      </c>
    </row>
    <row r="59" spans="1:10" s="190" customFormat="1" ht="19.5" customHeight="1">
      <c r="A59" s="199" t="s">
        <v>362</v>
      </c>
      <c r="B59" s="189">
        <v>3321</v>
      </c>
      <c r="C59" s="406" t="s">
        <v>348</v>
      </c>
      <c r="D59" s="406" t="s">
        <v>348</v>
      </c>
      <c r="E59" s="406" t="s">
        <v>348</v>
      </c>
      <c r="F59" s="406" t="s">
        <v>348</v>
      </c>
      <c r="G59" s="406">
        <v>0</v>
      </c>
      <c r="H59" s="422"/>
      <c r="I59" s="406" t="s">
        <v>348</v>
      </c>
      <c r="J59" s="409">
        <f t="shared" si="3"/>
        <v>0</v>
      </c>
    </row>
    <row r="60" spans="1:10" s="190" customFormat="1" ht="19.5" customHeight="1">
      <c r="A60" s="199" t="s">
        <v>353</v>
      </c>
      <c r="B60" s="189">
        <v>3322</v>
      </c>
      <c r="C60" s="406" t="s">
        <v>348</v>
      </c>
      <c r="D60" s="406" t="s">
        <v>348</v>
      </c>
      <c r="E60" s="406">
        <v>0</v>
      </c>
      <c r="F60" s="406" t="s">
        <v>348</v>
      </c>
      <c r="G60" s="406" t="s">
        <v>348</v>
      </c>
      <c r="H60" s="422"/>
      <c r="I60" s="408">
        <v>0</v>
      </c>
      <c r="J60" s="409">
        <f t="shared" si="3"/>
        <v>0</v>
      </c>
    </row>
    <row r="61" spans="1:10" s="190" customFormat="1" ht="33.75" customHeight="1">
      <c r="A61" s="199" t="s">
        <v>363</v>
      </c>
      <c r="B61" s="189">
        <v>3323</v>
      </c>
      <c r="C61" s="406" t="s">
        <v>348</v>
      </c>
      <c r="D61" s="406" t="s">
        <v>348</v>
      </c>
      <c r="E61" s="406" t="s">
        <v>348</v>
      </c>
      <c r="F61" s="406" t="s">
        <v>348</v>
      </c>
      <c r="G61" s="406">
        <v>0</v>
      </c>
      <c r="H61" s="422"/>
      <c r="I61" s="408">
        <v>0</v>
      </c>
      <c r="J61" s="409">
        <f t="shared" si="3"/>
        <v>0</v>
      </c>
    </row>
    <row r="62" spans="1:10" s="190" customFormat="1" ht="19.5" customHeight="1">
      <c r="A62" s="199" t="s">
        <v>364</v>
      </c>
      <c r="B62" s="189">
        <v>3324</v>
      </c>
      <c r="C62" s="406">
        <v>0</v>
      </c>
      <c r="D62" s="406" t="s">
        <v>348</v>
      </c>
      <c r="E62" s="406" t="s">
        <v>348</v>
      </c>
      <c r="F62" s="406" t="s">
        <v>348</v>
      </c>
      <c r="G62" s="406">
        <v>0</v>
      </c>
      <c r="H62" s="422"/>
      <c r="I62" s="406" t="s">
        <v>348</v>
      </c>
      <c r="J62" s="409">
        <f t="shared" si="3"/>
        <v>0</v>
      </c>
    </row>
    <row r="63" spans="1:10" s="200" customFormat="1" ht="19.5" customHeight="1">
      <c r="A63" s="199" t="s">
        <v>365</v>
      </c>
      <c r="B63" s="189">
        <v>3325</v>
      </c>
      <c r="C63" s="406">
        <v>0</v>
      </c>
      <c r="D63" s="406">
        <v>0</v>
      </c>
      <c r="E63" s="406" t="s">
        <v>348</v>
      </c>
      <c r="F63" s="406" t="s">
        <v>348</v>
      </c>
      <c r="G63" s="406" t="s">
        <v>348</v>
      </c>
      <c r="H63" s="406" t="s">
        <v>348</v>
      </c>
      <c r="I63" s="406" t="s">
        <v>348</v>
      </c>
      <c r="J63" s="409">
        <f t="shared" si="3"/>
        <v>0</v>
      </c>
    </row>
    <row r="64" spans="1:10" s="190" customFormat="1" ht="19.5" customHeight="1">
      <c r="A64" s="199" t="s">
        <v>357</v>
      </c>
      <c r="B64" s="189">
        <v>3326</v>
      </c>
      <c r="C64" s="406">
        <v>0</v>
      </c>
      <c r="D64" s="406">
        <v>0</v>
      </c>
      <c r="E64" s="406">
        <v>0</v>
      </c>
      <c r="F64" s="406">
        <v>0</v>
      </c>
      <c r="G64" s="406">
        <v>0</v>
      </c>
      <c r="H64" s="414" t="s">
        <v>348</v>
      </c>
      <c r="I64" s="408">
        <v>0</v>
      </c>
      <c r="J64" s="409">
        <f t="shared" si="3"/>
        <v>0</v>
      </c>
    </row>
    <row r="65" spans="1:10" s="190" customFormat="1" ht="19.5" customHeight="1">
      <c r="A65" s="199" t="s">
        <v>366</v>
      </c>
      <c r="B65" s="189">
        <v>3327</v>
      </c>
      <c r="C65" s="406" t="s">
        <v>348</v>
      </c>
      <c r="D65" s="406" t="s">
        <v>348</v>
      </c>
      <c r="E65" s="406" t="s">
        <v>348</v>
      </c>
      <c r="F65" s="406" t="s">
        <v>348</v>
      </c>
      <c r="G65" s="406">
        <v>-1300000</v>
      </c>
      <c r="H65" s="414" t="s">
        <v>348</v>
      </c>
      <c r="I65" s="406" t="s">
        <v>348</v>
      </c>
      <c r="J65" s="409">
        <f t="shared" si="3"/>
        <v>-1300000</v>
      </c>
    </row>
    <row r="66" spans="1:10" s="190" customFormat="1" ht="19.5" customHeight="1">
      <c r="A66" s="199" t="s">
        <v>359</v>
      </c>
      <c r="B66" s="189" t="s">
        <v>377</v>
      </c>
      <c r="C66" s="406">
        <v>0</v>
      </c>
      <c r="D66" s="406">
        <v>0</v>
      </c>
      <c r="E66" s="406">
        <v>0</v>
      </c>
      <c r="F66" s="406">
        <v>0</v>
      </c>
      <c r="G66" s="406">
        <v>0</v>
      </c>
      <c r="H66" s="406" t="s">
        <v>348</v>
      </c>
      <c r="I66" s="406" t="s">
        <v>348</v>
      </c>
      <c r="J66" s="409">
        <f t="shared" si="3"/>
        <v>0</v>
      </c>
    </row>
    <row r="67" spans="1:10" s="190" customFormat="1" ht="19.5" customHeight="1">
      <c r="A67" s="192" t="s">
        <v>369</v>
      </c>
      <c r="B67" s="189">
        <v>3330</v>
      </c>
      <c r="C67" s="406" t="s">
        <v>348</v>
      </c>
      <c r="D67" s="406" t="s">
        <v>348</v>
      </c>
      <c r="E67" s="406">
        <v>-150740</v>
      </c>
      <c r="F67" s="406" t="s">
        <v>348</v>
      </c>
      <c r="G67" s="406">
        <v>150740</v>
      </c>
      <c r="H67" s="406" t="s">
        <v>348</v>
      </c>
      <c r="I67" s="406" t="s">
        <v>348</v>
      </c>
      <c r="J67" s="409">
        <f t="shared" si="3"/>
        <v>0</v>
      </c>
    </row>
    <row r="68" spans="1:10" s="190" customFormat="1" ht="19.5" customHeight="1">
      <c r="A68" s="192" t="s">
        <v>370</v>
      </c>
      <c r="B68" s="189">
        <v>3340</v>
      </c>
      <c r="C68" s="406" t="s">
        <v>348</v>
      </c>
      <c r="D68" s="406" t="s">
        <v>348</v>
      </c>
      <c r="E68" s="406" t="s">
        <v>348</v>
      </c>
      <c r="F68" s="406">
        <v>0</v>
      </c>
      <c r="G68" s="406">
        <v>0</v>
      </c>
      <c r="H68" s="414"/>
      <c r="I68" s="406" t="s">
        <v>348</v>
      </c>
      <c r="J68" s="409">
        <f t="shared" si="3"/>
        <v>0</v>
      </c>
    </row>
    <row r="69" spans="1:10" s="190" customFormat="1" ht="24.75" customHeight="1">
      <c r="A69" s="214" t="s">
        <v>655</v>
      </c>
      <c r="B69" s="202">
        <v>3300</v>
      </c>
      <c r="C69" s="415">
        <f>C45+C49+C58</f>
        <v>5950966</v>
      </c>
      <c r="D69" s="415">
        <f>D45+D49+D58</f>
        <v>0</v>
      </c>
      <c r="E69" s="415">
        <f>E45+E49+E58+E67</f>
        <v>16183932</v>
      </c>
      <c r="F69" s="415">
        <f>F45+F49+F58+F68</f>
        <v>892645</v>
      </c>
      <c r="G69" s="415">
        <f>G45+G49+G58+G67+G68</f>
        <v>5587692</v>
      </c>
      <c r="H69" s="423"/>
      <c r="I69" s="416">
        <f>I45+I49+I58</f>
        <v>0</v>
      </c>
      <c r="J69" s="418">
        <f t="shared" si="3"/>
        <v>28615235</v>
      </c>
    </row>
    <row r="70" spans="1:10" ht="15.75">
      <c r="A70" s="203"/>
      <c r="B70" s="19"/>
      <c r="C70" s="204"/>
      <c r="D70" s="204"/>
      <c r="E70" s="205"/>
      <c r="F70" s="205"/>
      <c r="G70" s="205"/>
      <c r="H70" s="205"/>
      <c r="I70" s="205"/>
      <c r="J70" s="10"/>
    </row>
    <row r="71" spans="1:10" ht="15.75">
      <c r="A71" s="203"/>
      <c r="B71" s="19"/>
      <c r="C71" s="204"/>
      <c r="D71" s="204"/>
      <c r="E71" s="205"/>
      <c r="F71" s="205"/>
      <c r="G71" s="205"/>
      <c r="H71" s="205"/>
      <c r="I71" s="205"/>
      <c r="J71" s="10"/>
    </row>
    <row r="72" spans="1:10" ht="15.75">
      <c r="A72" s="203"/>
      <c r="B72" s="19"/>
      <c r="C72" s="204"/>
      <c r="D72" s="204"/>
      <c r="E72" s="205"/>
      <c r="F72" s="205"/>
      <c r="G72" s="205"/>
      <c r="H72" s="205"/>
      <c r="I72" s="205"/>
      <c r="J72" s="10"/>
    </row>
    <row r="73" spans="1:10" ht="15.75">
      <c r="A73" s="203"/>
      <c r="B73" s="19"/>
      <c r="C73" s="10"/>
      <c r="D73" s="204"/>
      <c r="E73" s="205"/>
      <c r="F73" s="205"/>
      <c r="G73" s="205"/>
      <c r="H73" s="205"/>
      <c r="I73" s="205"/>
      <c r="J73" s="10"/>
    </row>
    <row r="74" spans="1:10" ht="20.25" customHeight="1">
      <c r="A74" s="35"/>
      <c r="B74" s="19"/>
      <c r="C74" s="10"/>
      <c r="D74" s="10"/>
      <c r="E74" s="10"/>
      <c r="F74" s="10"/>
      <c r="G74" s="10"/>
      <c r="H74" s="10"/>
      <c r="I74" s="10"/>
      <c r="J74" s="175"/>
    </row>
    <row r="75" spans="1:10" ht="20.25" customHeight="1">
      <c r="A75" s="177"/>
      <c r="B75" s="215"/>
      <c r="C75" s="175"/>
      <c r="D75" s="175"/>
      <c r="E75" s="175"/>
      <c r="F75" s="175"/>
      <c r="G75" s="175"/>
      <c r="H75" s="175"/>
      <c r="I75" s="175"/>
      <c r="J75" s="175"/>
    </row>
  </sheetData>
  <sheetProtection/>
  <mergeCells count="19">
    <mergeCell ref="D41:J41"/>
    <mergeCell ref="A21:J21"/>
    <mergeCell ref="A48:J48"/>
    <mergeCell ref="A1:G1"/>
    <mergeCell ref="A3:G3"/>
    <mergeCell ref="A15:J15"/>
    <mergeCell ref="G13:I13"/>
    <mergeCell ref="F7:I7"/>
    <mergeCell ref="A9:E9"/>
    <mergeCell ref="A11:E11"/>
    <mergeCell ref="C2:D2"/>
    <mergeCell ref="A8:F8"/>
    <mergeCell ref="G12:I12"/>
    <mergeCell ref="G6:I6"/>
    <mergeCell ref="G8:I8"/>
    <mergeCell ref="G9:I9"/>
    <mergeCell ref="G10:I10"/>
    <mergeCell ref="A12:F12"/>
    <mergeCell ref="A10:F10"/>
  </mergeCells>
  <printOptions/>
  <pageMargins left="0.59" right="0.15748031496062992" top="0.69" bottom="0.5905511811023623" header="0.22" footer="0.4330708661417323"/>
  <pageSetup horizontalDpi="600" verticalDpi="600" orientation="portrait" paperSize="9" scale="94" r:id="rId1"/>
  <rowBreaks count="2" manualBreakCount="2">
    <brk id="40" max="255" man="1"/>
    <brk id="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35">
      <selection activeCell="A47" sqref="A47:IV50"/>
    </sheetView>
  </sheetViews>
  <sheetFormatPr defaultColWidth="9.00390625" defaultRowHeight="20.25" customHeight="1"/>
  <cols>
    <col min="1" max="1" width="33.00390625" style="171" customWidth="1"/>
    <col min="2" max="2" width="5.75390625" style="216" customWidth="1"/>
    <col min="3" max="3" width="13.00390625" style="170" customWidth="1"/>
    <col min="4" max="4" width="14.375" style="170" customWidth="1"/>
    <col min="5" max="5" width="12.375" style="170" customWidth="1"/>
    <col min="6" max="6" width="14.00390625" style="170" customWidth="1"/>
    <col min="7" max="7" width="10.375" style="170" customWidth="1"/>
    <col min="8" max="8" width="10.625" style="170" hidden="1" customWidth="1"/>
    <col min="9" max="9" width="9.125" style="170" customWidth="1"/>
    <col min="10" max="10" width="11.625" style="170" customWidth="1"/>
    <col min="11" max="16384" width="9.125" style="171" customWidth="1"/>
  </cols>
  <sheetData>
    <row r="1" spans="4:6" s="190" customFormat="1" ht="19.5" customHeight="1">
      <c r="D1" s="551" t="s">
        <v>378</v>
      </c>
      <c r="E1" s="551"/>
      <c r="F1" s="551"/>
    </row>
    <row r="2" s="190" customFormat="1" ht="15" customHeight="1"/>
    <row r="3" spans="1:10" ht="15.75" customHeight="1">
      <c r="A3" s="572" t="s">
        <v>379</v>
      </c>
      <c r="B3" s="572"/>
      <c r="C3" s="572"/>
      <c r="D3" s="572"/>
      <c r="E3" s="572"/>
      <c r="F3" s="572"/>
      <c r="G3" s="190"/>
      <c r="H3" s="190"/>
      <c r="I3" s="190"/>
      <c r="J3" s="190"/>
    </row>
    <row r="4" s="190" customFormat="1" ht="15" customHeight="1"/>
    <row r="5" spans="1:9" s="170" customFormat="1" ht="15" customHeight="1">
      <c r="A5" s="579" t="s">
        <v>0</v>
      </c>
      <c r="B5" s="577" t="s">
        <v>1</v>
      </c>
      <c r="C5" s="573" t="s">
        <v>380</v>
      </c>
      <c r="D5" s="581" t="s">
        <v>656</v>
      </c>
      <c r="E5" s="582"/>
      <c r="F5" s="575" t="s">
        <v>403</v>
      </c>
      <c r="G5" s="217"/>
      <c r="H5" s="10"/>
      <c r="I5" s="10"/>
    </row>
    <row r="6" spans="1:9" ht="45.75" customHeight="1">
      <c r="A6" s="580"/>
      <c r="B6" s="578"/>
      <c r="C6" s="574"/>
      <c r="D6" s="218" t="s">
        <v>381</v>
      </c>
      <c r="E6" s="219" t="s">
        <v>382</v>
      </c>
      <c r="F6" s="576"/>
      <c r="G6" s="220"/>
      <c r="H6" s="10"/>
      <c r="I6" s="10"/>
    </row>
    <row r="7" spans="1:9" ht="15.75" hidden="1">
      <c r="A7" s="221">
        <v>1</v>
      </c>
      <c r="B7" s="222"/>
      <c r="C7" s="223">
        <v>3</v>
      </c>
      <c r="D7" s="223">
        <v>4</v>
      </c>
      <c r="E7" s="223">
        <v>5</v>
      </c>
      <c r="F7" s="223">
        <v>6</v>
      </c>
      <c r="G7" s="217"/>
      <c r="H7" s="10"/>
      <c r="I7" s="10"/>
    </row>
    <row r="8" spans="1:9" ht="21">
      <c r="A8" s="224" t="s">
        <v>383</v>
      </c>
      <c r="B8" s="207">
        <v>3400</v>
      </c>
      <c r="C8" s="419">
        <v>25797455</v>
      </c>
      <c r="D8" s="419">
        <v>673495</v>
      </c>
      <c r="E8" s="419">
        <v>-16036</v>
      </c>
      <c r="F8" s="421">
        <v>26454914</v>
      </c>
      <c r="G8" s="217"/>
      <c r="H8" s="10"/>
      <c r="I8" s="10"/>
    </row>
    <row r="9" spans="1:9" ht="15.75">
      <c r="A9" s="199" t="s">
        <v>384</v>
      </c>
      <c r="B9" s="189"/>
      <c r="C9" s="408"/>
      <c r="D9" s="408"/>
      <c r="E9" s="408"/>
      <c r="F9" s="409"/>
      <c r="G9" s="217"/>
      <c r="H9" s="10"/>
      <c r="I9" s="10"/>
    </row>
    <row r="10" spans="1:9" ht="15.75">
      <c r="A10" s="225" t="s">
        <v>385</v>
      </c>
      <c r="B10" s="189">
        <v>3410</v>
      </c>
      <c r="C10" s="408">
        <v>0</v>
      </c>
      <c r="D10" s="408">
        <v>0</v>
      </c>
      <c r="E10" s="408">
        <v>0</v>
      </c>
      <c r="F10" s="409">
        <v>0</v>
      </c>
      <c r="G10" s="217"/>
      <c r="H10" s="10"/>
      <c r="I10" s="10"/>
    </row>
    <row r="11" spans="1:9" ht="15.75">
      <c r="A11" s="225" t="s">
        <v>386</v>
      </c>
      <c r="B11" s="189">
        <v>3420</v>
      </c>
      <c r="C11" s="408">
        <v>0</v>
      </c>
      <c r="D11" s="408">
        <v>0</v>
      </c>
      <c r="E11" s="408">
        <v>0</v>
      </c>
      <c r="F11" s="409">
        <v>0</v>
      </c>
      <c r="G11" s="217"/>
      <c r="H11" s="10"/>
      <c r="I11" s="10"/>
    </row>
    <row r="12" spans="1:9" ht="15.75">
      <c r="A12" s="226" t="s">
        <v>387</v>
      </c>
      <c r="B12" s="202">
        <v>3500</v>
      </c>
      <c r="C12" s="416">
        <v>25797455</v>
      </c>
      <c r="D12" s="416">
        <v>673495</v>
      </c>
      <c r="E12" s="416">
        <v>-16036</v>
      </c>
      <c r="F12" s="418">
        <v>26454914</v>
      </c>
      <c r="G12" s="217"/>
      <c r="H12" s="10"/>
      <c r="I12" s="10"/>
    </row>
    <row r="13" spans="1:9" ht="15.75">
      <c r="A13" s="206" t="s">
        <v>287</v>
      </c>
      <c r="B13" s="207"/>
      <c r="C13" s="208"/>
      <c r="D13" s="208"/>
      <c r="E13" s="208"/>
      <c r="F13" s="209"/>
      <c r="G13" s="217"/>
      <c r="H13" s="10"/>
      <c r="I13" s="10"/>
    </row>
    <row r="14" spans="1:9" ht="31.5">
      <c r="A14" s="188" t="s">
        <v>388</v>
      </c>
      <c r="B14" s="189">
        <v>3401</v>
      </c>
      <c r="C14" s="408">
        <v>4107438</v>
      </c>
      <c r="D14" s="408">
        <v>673495</v>
      </c>
      <c r="E14" s="408">
        <v>-1402248</v>
      </c>
      <c r="F14" s="409">
        <v>3378685</v>
      </c>
      <c r="G14" s="217"/>
      <c r="H14" s="10"/>
      <c r="I14" s="10"/>
    </row>
    <row r="15" spans="1:9" ht="15.75">
      <c r="A15" s="199" t="s">
        <v>384</v>
      </c>
      <c r="B15" s="189"/>
      <c r="C15" s="408"/>
      <c r="D15" s="408"/>
      <c r="E15" s="408"/>
      <c r="F15" s="409"/>
      <c r="G15" s="217"/>
      <c r="H15" s="10"/>
      <c r="I15" s="10"/>
    </row>
    <row r="16" spans="1:9" ht="15.75">
      <c r="A16" s="225" t="s">
        <v>385</v>
      </c>
      <c r="B16" s="189">
        <v>3411</v>
      </c>
      <c r="C16" s="408">
        <v>0</v>
      </c>
      <c r="D16" s="408">
        <v>0</v>
      </c>
      <c r="E16" s="408">
        <v>0</v>
      </c>
      <c r="F16" s="409">
        <v>0</v>
      </c>
      <c r="G16" s="217"/>
      <c r="H16" s="10"/>
      <c r="I16" s="10"/>
    </row>
    <row r="17" spans="1:9" ht="15.75">
      <c r="A17" s="225" t="s">
        <v>386</v>
      </c>
      <c r="B17" s="189">
        <v>3421</v>
      </c>
      <c r="C17" s="408">
        <v>0</v>
      </c>
      <c r="D17" s="408">
        <v>0</v>
      </c>
      <c r="E17" s="408">
        <v>0</v>
      </c>
      <c r="F17" s="409">
        <v>0</v>
      </c>
      <c r="G17" s="217"/>
      <c r="H17" s="10"/>
      <c r="I17" s="10"/>
    </row>
    <row r="18" spans="1:9" ht="15.75">
      <c r="A18" s="226" t="s">
        <v>387</v>
      </c>
      <c r="B18" s="202">
        <v>3501</v>
      </c>
      <c r="C18" s="416">
        <v>4107438</v>
      </c>
      <c r="D18" s="416">
        <v>673495</v>
      </c>
      <c r="E18" s="416">
        <v>-1402248</v>
      </c>
      <c r="F18" s="418">
        <v>3378685</v>
      </c>
      <c r="G18" s="217"/>
      <c r="H18" s="10"/>
      <c r="I18" s="10"/>
    </row>
    <row r="19" spans="1:9" ht="21">
      <c r="A19" s="224" t="s">
        <v>389</v>
      </c>
      <c r="B19" s="207">
        <v>3402</v>
      </c>
      <c r="C19" s="419">
        <v>14846406</v>
      </c>
      <c r="D19" s="419">
        <v>0</v>
      </c>
      <c r="E19" s="419">
        <v>1386212</v>
      </c>
      <c r="F19" s="421">
        <v>16232618</v>
      </c>
      <c r="G19" s="217"/>
      <c r="H19" s="10"/>
      <c r="I19" s="10"/>
    </row>
    <row r="20" spans="1:9" ht="15.75">
      <c r="A20" s="199" t="s">
        <v>384</v>
      </c>
      <c r="B20" s="189"/>
      <c r="C20" s="408"/>
      <c r="D20" s="408"/>
      <c r="E20" s="408"/>
      <c r="F20" s="409"/>
      <c r="G20" s="217"/>
      <c r="H20" s="10"/>
      <c r="I20" s="10"/>
    </row>
    <row r="21" spans="1:9" ht="15.75">
      <c r="A21" s="199" t="s">
        <v>385</v>
      </c>
      <c r="B21" s="189">
        <v>3412</v>
      </c>
      <c r="C21" s="408">
        <v>0</v>
      </c>
      <c r="D21" s="408">
        <v>0</v>
      </c>
      <c r="E21" s="408">
        <v>0</v>
      </c>
      <c r="F21" s="409">
        <v>0</v>
      </c>
      <c r="G21" s="217"/>
      <c r="H21" s="10"/>
      <c r="I21" s="10"/>
    </row>
    <row r="22" spans="1:9" ht="15.75">
      <c r="A22" s="199" t="s">
        <v>386</v>
      </c>
      <c r="B22" s="189">
        <v>3422</v>
      </c>
      <c r="C22" s="408">
        <v>0</v>
      </c>
      <c r="D22" s="408">
        <v>0</v>
      </c>
      <c r="E22" s="408">
        <v>0</v>
      </c>
      <c r="F22" s="409">
        <v>0</v>
      </c>
      <c r="G22" s="217"/>
      <c r="H22" s="10"/>
      <c r="I22" s="10"/>
    </row>
    <row r="23" spans="1:9" ht="15.75">
      <c r="A23" s="226" t="s">
        <v>387</v>
      </c>
      <c r="B23" s="202">
        <v>3502</v>
      </c>
      <c r="C23" s="416">
        <v>14846406</v>
      </c>
      <c r="D23" s="416">
        <v>0</v>
      </c>
      <c r="E23" s="416">
        <v>1386212</v>
      </c>
      <c r="F23" s="418">
        <v>16232618</v>
      </c>
      <c r="G23" s="217"/>
      <c r="H23" s="10"/>
      <c r="I23" s="10"/>
    </row>
    <row r="24" spans="1:9" ht="21">
      <c r="A24" s="224" t="s">
        <v>390</v>
      </c>
      <c r="B24" s="207">
        <v>3403</v>
      </c>
      <c r="C24" s="419">
        <v>892645</v>
      </c>
      <c r="D24" s="419">
        <v>0</v>
      </c>
      <c r="E24" s="419">
        <v>0</v>
      </c>
      <c r="F24" s="421">
        <v>892645</v>
      </c>
      <c r="G24" s="217"/>
      <c r="H24" s="10"/>
      <c r="I24" s="10"/>
    </row>
    <row r="25" spans="1:9" ht="15.75">
      <c r="A25" s="199" t="s">
        <v>384</v>
      </c>
      <c r="B25" s="189"/>
      <c r="C25" s="408"/>
      <c r="D25" s="408"/>
      <c r="E25" s="408"/>
      <c r="F25" s="409"/>
      <c r="G25" s="217"/>
      <c r="H25" s="10"/>
      <c r="I25" s="10"/>
    </row>
    <row r="26" spans="1:9" ht="15.75">
      <c r="A26" s="225" t="s">
        <v>385</v>
      </c>
      <c r="B26" s="189">
        <v>3413</v>
      </c>
      <c r="C26" s="408">
        <v>0</v>
      </c>
      <c r="D26" s="408">
        <v>0</v>
      </c>
      <c r="E26" s="408">
        <v>0</v>
      </c>
      <c r="F26" s="409">
        <v>0</v>
      </c>
      <c r="G26" s="217"/>
      <c r="H26" s="10"/>
      <c r="I26" s="10"/>
    </row>
    <row r="27" spans="1:9" ht="15.75">
      <c r="A27" s="225" t="s">
        <v>386</v>
      </c>
      <c r="B27" s="189">
        <v>3423</v>
      </c>
      <c r="C27" s="408">
        <v>0</v>
      </c>
      <c r="D27" s="408">
        <v>0</v>
      </c>
      <c r="E27" s="408">
        <v>0</v>
      </c>
      <c r="F27" s="409">
        <v>0</v>
      </c>
      <c r="G27" s="205"/>
      <c r="H27" s="10"/>
      <c r="I27" s="10"/>
    </row>
    <row r="28" spans="1:9" ht="12" customHeight="1">
      <c r="A28" s="226" t="s">
        <v>387</v>
      </c>
      <c r="B28" s="202">
        <v>3503</v>
      </c>
      <c r="C28" s="416">
        <v>892645</v>
      </c>
      <c r="D28" s="416">
        <v>0</v>
      </c>
      <c r="E28" s="416">
        <v>0</v>
      </c>
      <c r="F28" s="418">
        <v>892645</v>
      </c>
      <c r="G28" s="205"/>
      <c r="H28" s="10"/>
      <c r="I28" s="10"/>
    </row>
    <row r="29" spans="1:9" ht="31.5">
      <c r="A29" s="224" t="s">
        <v>391</v>
      </c>
      <c r="B29" s="207" t="s">
        <v>392</v>
      </c>
      <c r="C29" s="419">
        <v>0</v>
      </c>
      <c r="D29" s="419">
        <v>0</v>
      </c>
      <c r="E29" s="419">
        <v>0</v>
      </c>
      <c r="F29" s="421">
        <v>0</v>
      </c>
      <c r="G29" s="217"/>
      <c r="H29" s="10"/>
      <c r="I29" s="10"/>
    </row>
    <row r="30" spans="1:9" ht="15.75">
      <c r="A30" s="199" t="s">
        <v>384</v>
      </c>
      <c r="B30" s="189"/>
      <c r="C30" s="408"/>
      <c r="D30" s="408"/>
      <c r="E30" s="408"/>
      <c r="F30" s="409"/>
      <c r="G30" s="217"/>
      <c r="H30" s="10"/>
      <c r="I30" s="10"/>
    </row>
    <row r="31" spans="1:9" ht="15.75">
      <c r="A31" s="225" t="s">
        <v>385</v>
      </c>
      <c r="B31" s="189" t="s">
        <v>393</v>
      </c>
      <c r="C31" s="408">
        <v>0</v>
      </c>
      <c r="D31" s="408">
        <v>0</v>
      </c>
      <c r="E31" s="408">
        <v>0</v>
      </c>
      <c r="F31" s="409">
        <v>0</v>
      </c>
      <c r="G31" s="217"/>
      <c r="H31" s="10"/>
      <c r="I31" s="10"/>
    </row>
    <row r="32" spans="1:9" ht="15.75">
      <c r="A32" s="225" t="s">
        <v>386</v>
      </c>
      <c r="B32" s="189" t="s">
        <v>394</v>
      </c>
      <c r="C32" s="408">
        <v>0</v>
      </c>
      <c r="D32" s="408">
        <v>0</v>
      </c>
      <c r="E32" s="408">
        <v>0</v>
      </c>
      <c r="F32" s="409">
        <v>0</v>
      </c>
      <c r="G32" s="205"/>
      <c r="H32" s="10"/>
      <c r="I32" s="10"/>
    </row>
    <row r="33" spans="1:9" ht="12" customHeight="1">
      <c r="A33" s="226" t="s">
        <v>387</v>
      </c>
      <c r="B33" s="202" t="s">
        <v>395</v>
      </c>
      <c r="C33" s="416">
        <v>0</v>
      </c>
      <c r="D33" s="416">
        <v>0</v>
      </c>
      <c r="E33" s="416">
        <v>0</v>
      </c>
      <c r="F33" s="418">
        <v>0</v>
      </c>
      <c r="G33" s="205"/>
      <c r="H33" s="10"/>
      <c r="I33" s="10"/>
    </row>
    <row r="34" spans="1:9" ht="31.5">
      <c r="A34" s="224" t="s">
        <v>396</v>
      </c>
      <c r="B34" s="207" t="s">
        <v>397</v>
      </c>
      <c r="C34" s="419">
        <v>0</v>
      </c>
      <c r="D34" s="419">
        <v>0</v>
      </c>
      <c r="E34" s="419">
        <v>0</v>
      </c>
      <c r="F34" s="421">
        <v>0</v>
      </c>
      <c r="G34" s="217"/>
      <c r="H34" s="10"/>
      <c r="I34" s="10"/>
    </row>
    <row r="35" spans="1:9" ht="15.75">
      <c r="A35" s="199" t="s">
        <v>384</v>
      </c>
      <c r="B35" s="189"/>
      <c r="C35" s="408"/>
      <c r="D35" s="408"/>
      <c r="E35" s="408"/>
      <c r="F35" s="409"/>
      <c r="G35" s="217"/>
      <c r="H35" s="10"/>
      <c r="I35" s="10"/>
    </row>
    <row r="36" spans="1:9" ht="15.75">
      <c r="A36" s="225" t="s">
        <v>385</v>
      </c>
      <c r="B36" s="189" t="s">
        <v>398</v>
      </c>
      <c r="C36" s="408">
        <v>0</v>
      </c>
      <c r="D36" s="408">
        <v>0</v>
      </c>
      <c r="E36" s="408">
        <v>0</v>
      </c>
      <c r="F36" s="409">
        <v>0</v>
      </c>
      <c r="G36" s="217"/>
      <c r="H36" s="10"/>
      <c r="I36" s="10"/>
    </row>
    <row r="37" spans="1:9" ht="15.75">
      <c r="A37" s="225" t="s">
        <v>386</v>
      </c>
      <c r="B37" s="189" t="s">
        <v>399</v>
      </c>
      <c r="C37" s="408">
        <v>0</v>
      </c>
      <c r="D37" s="408">
        <v>0</v>
      </c>
      <c r="E37" s="408">
        <v>0</v>
      </c>
      <c r="F37" s="409">
        <v>0</v>
      </c>
      <c r="G37" s="205"/>
      <c r="H37" s="10"/>
      <c r="I37" s="10"/>
    </row>
    <row r="38" spans="1:9" ht="12" customHeight="1">
      <c r="A38" s="226" t="s">
        <v>387</v>
      </c>
      <c r="B38" s="202" t="s">
        <v>400</v>
      </c>
      <c r="C38" s="416">
        <v>0</v>
      </c>
      <c r="D38" s="416">
        <v>0</v>
      </c>
      <c r="E38" s="416">
        <v>0</v>
      </c>
      <c r="F38" s="418">
        <v>0</v>
      </c>
      <c r="G38" s="205"/>
      <c r="H38" s="10"/>
      <c r="I38" s="10"/>
    </row>
    <row r="39" spans="1:9" ht="20.25" customHeight="1">
      <c r="A39" s="227"/>
      <c r="B39" s="228"/>
      <c r="C39" s="205"/>
      <c r="D39" s="205"/>
      <c r="E39" s="205"/>
      <c r="F39" s="205"/>
      <c r="G39" s="205"/>
      <c r="H39" s="10"/>
      <c r="I39" s="10"/>
    </row>
    <row r="40" spans="1:10" ht="15" customHeight="1">
      <c r="A40" s="203"/>
      <c r="B40" s="19"/>
      <c r="C40" s="204"/>
      <c r="D40" s="551" t="s">
        <v>401</v>
      </c>
      <c r="E40" s="551"/>
      <c r="F40" s="551"/>
      <c r="G40" s="205"/>
      <c r="H40" s="205"/>
      <c r="I40" s="205"/>
      <c r="J40" s="10"/>
    </row>
    <row r="41" spans="1:10" ht="15.75">
      <c r="A41" s="584" t="s">
        <v>402</v>
      </c>
      <c r="B41" s="584"/>
      <c r="C41" s="584"/>
      <c r="D41" s="584"/>
      <c r="E41" s="584"/>
      <c r="F41" s="229"/>
      <c r="G41" s="205"/>
      <c r="H41" s="205"/>
      <c r="I41" s="205"/>
      <c r="J41" s="10"/>
    </row>
    <row r="42" spans="1:10" ht="8.25" customHeight="1">
      <c r="A42" s="229"/>
      <c r="B42" s="229"/>
      <c r="C42" s="229"/>
      <c r="D42" s="229"/>
      <c r="E42" s="229"/>
      <c r="F42" s="229"/>
      <c r="G42" s="205"/>
      <c r="H42" s="205"/>
      <c r="I42" s="205"/>
      <c r="J42" s="10"/>
    </row>
    <row r="43" spans="1:7" ht="29.25" customHeight="1">
      <c r="A43" s="230" t="s">
        <v>0</v>
      </c>
      <c r="B43" s="231"/>
      <c r="C43" s="231" t="s">
        <v>657</v>
      </c>
      <c r="D43" s="231" t="s">
        <v>403</v>
      </c>
      <c r="E43" s="232" t="s">
        <v>380</v>
      </c>
      <c r="F43" s="233"/>
      <c r="G43" s="10"/>
    </row>
    <row r="44" spans="1:7" ht="9.75" customHeight="1" hidden="1">
      <c r="A44" s="234">
        <v>1</v>
      </c>
      <c r="B44" s="235"/>
      <c r="C44" s="235">
        <v>3</v>
      </c>
      <c r="D44" s="235"/>
      <c r="E44" s="236"/>
      <c r="F44" s="233"/>
      <c r="G44" s="10"/>
    </row>
    <row r="45" spans="1:7" ht="26.25" customHeight="1">
      <c r="A45" s="237" t="s">
        <v>404</v>
      </c>
      <c r="B45" s="238">
        <v>3600</v>
      </c>
      <c r="C45" s="424">
        <v>28619373</v>
      </c>
      <c r="D45" s="424">
        <v>26458562</v>
      </c>
      <c r="E45" s="425">
        <v>25798947</v>
      </c>
      <c r="F45" s="233"/>
      <c r="G45" s="10"/>
    </row>
    <row r="46" spans="1:10" ht="32.25" customHeight="1">
      <c r="A46" s="203"/>
      <c r="B46" s="19"/>
      <c r="C46" s="217"/>
      <c r="D46" s="217"/>
      <c r="E46" s="217"/>
      <c r="F46" s="217"/>
      <c r="G46" s="217"/>
      <c r="H46" s="217"/>
      <c r="I46" s="217"/>
      <c r="J46" s="10"/>
    </row>
    <row r="47" spans="1:10" s="427" customFormat="1" ht="24" customHeight="1">
      <c r="A47" s="534"/>
      <c r="B47" s="539"/>
      <c r="C47" s="38"/>
      <c r="D47" s="555"/>
      <c r="E47" s="555"/>
      <c r="F47" s="555"/>
      <c r="G47" s="426"/>
      <c r="H47" s="426"/>
      <c r="I47" s="426"/>
      <c r="J47" s="38"/>
    </row>
    <row r="48" spans="1:10" s="427" customFormat="1" ht="24" customHeight="1">
      <c r="A48" s="585"/>
      <c r="B48" s="585"/>
      <c r="C48" s="585"/>
      <c r="D48" s="585"/>
      <c r="E48" s="585"/>
      <c r="F48" s="585"/>
      <c r="G48" s="426"/>
      <c r="H48" s="426"/>
      <c r="I48" s="426"/>
      <c r="J48" s="38"/>
    </row>
    <row r="49" spans="1:10" ht="15.75">
      <c r="A49" s="239"/>
      <c r="B49" s="19"/>
      <c r="C49" s="204"/>
      <c r="D49" s="583"/>
      <c r="E49" s="583"/>
      <c r="F49" s="583"/>
      <c r="G49" s="205"/>
      <c r="H49" s="205"/>
      <c r="I49" s="205"/>
      <c r="J49" s="10"/>
    </row>
    <row r="50" spans="1:10" ht="58.5" customHeight="1">
      <c r="A50" s="240"/>
      <c r="B50" s="19"/>
      <c r="C50" s="10"/>
      <c r="D50" s="204"/>
      <c r="E50" s="205"/>
      <c r="F50" s="205"/>
      <c r="G50" s="205"/>
      <c r="H50" s="205"/>
      <c r="I50" s="205"/>
      <c r="J50" s="10"/>
    </row>
    <row r="51" spans="1:10" ht="20.25" customHeight="1">
      <c r="A51" s="35"/>
      <c r="B51" s="19"/>
      <c r="C51" s="10"/>
      <c r="D51" s="10"/>
      <c r="E51" s="10"/>
      <c r="F51" s="10"/>
      <c r="G51" s="10"/>
      <c r="H51" s="10"/>
      <c r="I51" s="10"/>
      <c r="J51" s="175"/>
    </row>
    <row r="52" spans="1:10" ht="20.25" customHeight="1">
      <c r="A52" s="177"/>
      <c r="B52" s="215"/>
      <c r="C52" s="175"/>
      <c r="D52" s="175"/>
      <c r="E52" s="175"/>
      <c r="F52" s="175"/>
      <c r="G52" s="175"/>
      <c r="H52" s="175"/>
      <c r="I52" s="175"/>
      <c r="J52" s="175"/>
    </row>
  </sheetData>
  <sheetProtection/>
  <mergeCells count="13">
    <mergeCell ref="D47:F47"/>
    <mergeCell ref="D49:F49"/>
    <mergeCell ref="A41:E41"/>
    <mergeCell ref="D40:F40"/>
    <mergeCell ref="D48:F48"/>
    <mergeCell ref="A48:C48"/>
    <mergeCell ref="D1:F1"/>
    <mergeCell ref="A3:F3"/>
    <mergeCell ref="C5:C6"/>
    <mergeCell ref="F5:F6"/>
    <mergeCell ref="B5:B6"/>
    <mergeCell ref="A5:A6"/>
    <mergeCell ref="D5:E5"/>
  </mergeCells>
  <printOptions/>
  <pageMargins left="0.86" right="0.15748031496062992" top="0.27" bottom="0.35" header="0.2362204724409449" footer="0.24"/>
  <pageSetup horizontalDpi="600" verticalDpi="600" orientation="portrait" paperSize="9" scale="94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327"/>
  <sheetViews>
    <sheetView zoomScalePageLayoutView="0" workbookViewId="0" topLeftCell="A87">
      <selection activeCell="A92" sqref="A92:IV95"/>
    </sheetView>
  </sheetViews>
  <sheetFormatPr defaultColWidth="9.00390625" defaultRowHeight="12.75"/>
  <cols>
    <col min="1" max="1" width="58.25390625" style="241" customWidth="1"/>
    <col min="2" max="2" width="5.75390625" style="241" customWidth="1"/>
    <col min="3" max="4" width="14.75390625" style="241" customWidth="1"/>
    <col min="5" max="16384" width="9.125" style="241" customWidth="1"/>
  </cols>
  <sheetData>
    <row r="1" ht="33" customHeight="1"/>
    <row r="2" spans="1:4" s="243" customFormat="1" ht="27.75" customHeight="1">
      <c r="A2" s="586" t="s">
        <v>405</v>
      </c>
      <c r="B2" s="586"/>
      <c r="C2" s="586"/>
      <c r="D2" s="242"/>
    </row>
    <row r="3" spans="1:4" s="243" customFormat="1" ht="15.75">
      <c r="A3" s="194" t="s">
        <v>658</v>
      </c>
      <c r="B3" s="244"/>
      <c r="C3" s="245"/>
      <c r="D3" s="242"/>
    </row>
    <row r="4" spans="1:4" s="247" customFormat="1" ht="18" customHeight="1">
      <c r="A4" s="587"/>
      <c r="B4" s="587"/>
      <c r="C4" s="587"/>
      <c r="D4" s="246"/>
    </row>
    <row r="5" spans="1:4" s="247" customFormat="1" ht="18" customHeight="1">
      <c r="A5" s="195"/>
      <c r="B5" s="195"/>
      <c r="C5" s="195"/>
      <c r="D5" s="246"/>
    </row>
    <row r="6" spans="1:4" s="247" customFormat="1" ht="20.25" customHeight="1">
      <c r="A6" s="248"/>
      <c r="B6" s="249"/>
      <c r="D6" s="250" t="s">
        <v>191</v>
      </c>
    </row>
    <row r="7" spans="1:4" s="252" customFormat="1" ht="16.5" customHeight="1">
      <c r="A7" s="251"/>
      <c r="B7" s="588" t="s">
        <v>224</v>
      </c>
      <c r="C7" s="589"/>
      <c r="D7" s="429" t="s">
        <v>406</v>
      </c>
    </row>
    <row r="8" spans="1:4" s="252" customFormat="1" ht="18" customHeight="1">
      <c r="A8" s="253"/>
      <c r="B8" s="588" t="s">
        <v>230</v>
      </c>
      <c r="C8" s="589"/>
      <c r="D8" s="382" t="s">
        <v>652</v>
      </c>
    </row>
    <row r="9" spans="1:4" s="252" customFormat="1" ht="16.5" customHeight="1">
      <c r="A9" s="593" t="s">
        <v>695</v>
      </c>
      <c r="B9" s="593"/>
      <c r="C9" s="196" t="s">
        <v>225</v>
      </c>
      <c r="D9" s="429" t="s">
        <v>696</v>
      </c>
    </row>
    <row r="10" spans="1:4" s="252" customFormat="1" ht="16.5" customHeight="1">
      <c r="A10" s="254" t="s">
        <v>20</v>
      </c>
      <c r="B10" s="255"/>
      <c r="C10" s="196" t="s">
        <v>226</v>
      </c>
      <c r="D10" s="429" t="s">
        <v>676</v>
      </c>
    </row>
    <row r="11" spans="1:4" s="252" customFormat="1" ht="23.25" customHeight="1">
      <c r="A11" s="593" t="s">
        <v>688</v>
      </c>
      <c r="B11" s="593"/>
      <c r="C11" s="196" t="s">
        <v>227</v>
      </c>
      <c r="D11" s="429" t="s">
        <v>677</v>
      </c>
    </row>
    <row r="12" spans="1:4" s="252" customFormat="1" ht="16.5" customHeight="1">
      <c r="A12" s="593" t="s">
        <v>22</v>
      </c>
      <c r="B12" s="593"/>
      <c r="C12" s="172"/>
      <c r="D12" s="429"/>
    </row>
    <row r="13" spans="1:4" s="252" customFormat="1" ht="13.5" customHeight="1">
      <c r="A13" s="428" t="s">
        <v>691</v>
      </c>
      <c r="B13" s="588" t="s">
        <v>228</v>
      </c>
      <c r="C13" s="589"/>
      <c r="D13" s="429" t="s">
        <v>678</v>
      </c>
    </row>
    <row r="14" spans="1:4" s="252" customFormat="1" ht="16.5" customHeight="1">
      <c r="A14" s="254" t="s">
        <v>689</v>
      </c>
      <c r="B14" s="255"/>
      <c r="C14" s="196" t="s">
        <v>229</v>
      </c>
      <c r="D14" s="430">
        <v>384</v>
      </c>
    </row>
    <row r="15" spans="1:4" s="247" customFormat="1" ht="33.75" customHeight="1">
      <c r="A15" s="248"/>
      <c r="B15" s="249"/>
      <c r="C15" s="196"/>
      <c r="D15" s="256"/>
    </row>
    <row r="16" spans="1:4" s="261" customFormat="1" ht="33.75" customHeight="1">
      <c r="A16" s="257" t="s">
        <v>0</v>
      </c>
      <c r="B16" s="258" t="s">
        <v>1</v>
      </c>
      <c r="C16" s="259" t="s">
        <v>407</v>
      </c>
      <c r="D16" s="260" t="s">
        <v>408</v>
      </c>
    </row>
    <row r="17" spans="1:4" s="262" customFormat="1" ht="27.75" customHeight="1">
      <c r="A17" s="595" t="s">
        <v>409</v>
      </c>
      <c r="B17" s="596"/>
      <c r="C17" s="596"/>
      <c r="D17" s="597"/>
    </row>
    <row r="18" spans="1:4" s="262" customFormat="1" ht="25.5" customHeight="1">
      <c r="A18" s="263" t="s">
        <v>410</v>
      </c>
      <c r="B18" s="264">
        <v>4110</v>
      </c>
      <c r="C18" s="431">
        <v>125202218</v>
      </c>
      <c r="D18" s="432">
        <v>122317222</v>
      </c>
    </row>
    <row r="19" spans="1:4" s="262" customFormat="1" ht="22.5" customHeight="1">
      <c r="A19" s="265" t="s">
        <v>411</v>
      </c>
      <c r="B19" s="264" t="s">
        <v>412</v>
      </c>
      <c r="C19" s="431">
        <v>123724259</v>
      </c>
      <c r="D19" s="432">
        <v>119784565</v>
      </c>
    </row>
    <row r="20" spans="1:4" s="262" customFormat="1" ht="22.5" customHeight="1">
      <c r="A20" s="265" t="s">
        <v>413</v>
      </c>
      <c r="B20" s="264" t="s">
        <v>414</v>
      </c>
      <c r="C20" s="431">
        <v>0</v>
      </c>
      <c r="D20" s="432">
        <v>0</v>
      </c>
    </row>
    <row r="21" spans="1:4" s="262" customFormat="1" ht="22.5" customHeight="1">
      <c r="A21" s="265" t="s">
        <v>415</v>
      </c>
      <c r="B21" s="264" t="s">
        <v>416</v>
      </c>
      <c r="C21" s="431">
        <v>0</v>
      </c>
      <c r="D21" s="432">
        <v>0</v>
      </c>
    </row>
    <row r="22" spans="1:4" s="262" customFormat="1" ht="22.5" customHeight="1">
      <c r="A22" s="265" t="s">
        <v>417</v>
      </c>
      <c r="B22" s="264" t="s">
        <v>418</v>
      </c>
      <c r="C22" s="431">
        <v>1477959</v>
      </c>
      <c r="D22" s="432">
        <v>2532657</v>
      </c>
    </row>
    <row r="23" spans="1:4" s="262" customFormat="1" ht="16.5" customHeight="1" hidden="1">
      <c r="A23" s="266"/>
      <c r="B23" s="264"/>
      <c r="C23" s="431"/>
      <c r="D23" s="432"/>
    </row>
    <row r="24" spans="1:4" s="262" customFormat="1" ht="16.5" customHeight="1" hidden="1">
      <c r="A24" s="266"/>
      <c r="B24" s="264"/>
      <c r="C24" s="431"/>
      <c r="D24" s="432"/>
    </row>
    <row r="25" spans="1:4" s="262" customFormat="1" ht="16.5" customHeight="1" hidden="1">
      <c r="A25" s="266"/>
      <c r="B25" s="264"/>
      <c r="C25" s="431"/>
      <c r="D25" s="432"/>
    </row>
    <row r="26" spans="1:4" s="262" customFormat="1" ht="16.5" customHeight="1" hidden="1">
      <c r="A26" s="266"/>
      <c r="B26" s="264"/>
      <c r="C26" s="431"/>
      <c r="D26" s="432"/>
    </row>
    <row r="27" spans="1:4" s="262" customFormat="1" ht="24" customHeight="1">
      <c r="A27" s="263" t="s">
        <v>419</v>
      </c>
      <c r="B27" s="264" t="s">
        <v>420</v>
      </c>
      <c r="C27" s="431">
        <v>-119341314</v>
      </c>
      <c r="D27" s="433">
        <v>-114526208</v>
      </c>
    </row>
    <row r="28" spans="1:4" s="262" customFormat="1" ht="22.5" customHeight="1">
      <c r="A28" s="265" t="s">
        <v>421</v>
      </c>
      <c r="B28" s="264" t="s">
        <v>422</v>
      </c>
      <c r="C28" s="431">
        <v>-55358357</v>
      </c>
      <c r="D28" s="434">
        <v>-50740107</v>
      </c>
    </row>
    <row r="29" spans="1:4" s="262" customFormat="1" ht="22.5" customHeight="1">
      <c r="A29" s="265" t="s">
        <v>423</v>
      </c>
      <c r="B29" s="264" t="s">
        <v>424</v>
      </c>
      <c r="C29" s="431">
        <v>-11377157</v>
      </c>
      <c r="D29" s="434">
        <v>-11214243</v>
      </c>
    </row>
    <row r="30" spans="1:4" ht="22.5" customHeight="1">
      <c r="A30" s="265" t="s">
        <v>425</v>
      </c>
      <c r="B30" s="264" t="s">
        <v>426</v>
      </c>
      <c r="C30" s="431">
        <v>0</v>
      </c>
      <c r="D30" s="434">
        <v>0</v>
      </c>
    </row>
    <row r="31" spans="1:4" ht="22.5" customHeight="1">
      <c r="A31" s="265" t="s">
        <v>427</v>
      </c>
      <c r="B31" s="264" t="s">
        <v>428</v>
      </c>
      <c r="C31" s="431">
        <v>0</v>
      </c>
      <c r="D31" s="434">
        <v>-3887743</v>
      </c>
    </row>
    <row r="32" spans="1:4" ht="22.5" customHeight="1">
      <c r="A32" s="265" t="s">
        <v>429</v>
      </c>
      <c r="B32" s="264" t="s">
        <v>430</v>
      </c>
      <c r="C32" s="431">
        <v>-52605800</v>
      </c>
      <c r="D32" s="434">
        <v>-48684115</v>
      </c>
    </row>
    <row r="33" spans="1:4" ht="16.5" customHeight="1" hidden="1">
      <c r="A33" s="266"/>
      <c r="B33" s="264"/>
      <c r="C33" s="431"/>
      <c r="D33" s="434"/>
    </row>
    <row r="34" spans="1:4" ht="16.5" customHeight="1" hidden="1">
      <c r="A34" s="266"/>
      <c r="B34" s="264"/>
      <c r="C34" s="431"/>
      <c r="D34" s="434"/>
    </row>
    <row r="35" spans="1:4" ht="16.5" customHeight="1" hidden="1">
      <c r="A35" s="266"/>
      <c r="B35" s="264"/>
      <c r="C35" s="431"/>
      <c r="D35" s="434"/>
    </row>
    <row r="36" spans="1:4" ht="26.25" customHeight="1">
      <c r="A36" s="267" t="s">
        <v>431</v>
      </c>
      <c r="B36" s="268" t="s">
        <v>432</v>
      </c>
      <c r="C36" s="435">
        <v>5860904</v>
      </c>
      <c r="D36" s="436">
        <v>7791014</v>
      </c>
    </row>
    <row r="37" spans="1:4" ht="30" customHeight="1">
      <c r="A37" s="592"/>
      <c r="B37" s="592"/>
      <c r="C37" s="592" t="s">
        <v>433</v>
      </c>
      <c r="D37" s="592"/>
    </row>
    <row r="38" spans="1:4" s="261" customFormat="1" ht="33.75" customHeight="1">
      <c r="A38" s="257" t="s">
        <v>0</v>
      </c>
      <c r="B38" s="258" t="s">
        <v>1</v>
      </c>
      <c r="C38" s="259" t="s">
        <v>407</v>
      </c>
      <c r="D38" s="260" t="s">
        <v>408</v>
      </c>
    </row>
    <row r="39" spans="1:4" ht="25.5" customHeight="1">
      <c r="A39" s="595" t="s">
        <v>434</v>
      </c>
      <c r="B39" s="596"/>
      <c r="C39" s="596"/>
      <c r="D39" s="597"/>
    </row>
    <row r="40" spans="1:4" ht="21">
      <c r="A40" s="263" t="s">
        <v>410</v>
      </c>
      <c r="B40" s="264" t="s">
        <v>435</v>
      </c>
      <c r="C40" s="431">
        <v>144302</v>
      </c>
      <c r="D40" s="432">
        <v>139365</v>
      </c>
    </row>
    <row r="41" spans="1:4" ht="21.75" customHeight="1">
      <c r="A41" s="265" t="s">
        <v>436</v>
      </c>
      <c r="B41" s="264" t="s">
        <v>437</v>
      </c>
      <c r="C41" s="431">
        <v>141909</v>
      </c>
      <c r="D41" s="432">
        <v>15755</v>
      </c>
    </row>
    <row r="42" spans="1:4" ht="21.75" customHeight="1">
      <c r="A42" s="265" t="s">
        <v>438</v>
      </c>
      <c r="B42" s="264" t="s">
        <v>439</v>
      </c>
      <c r="C42" s="431">
        <v>0</v>
      </c>
      <c r="D42" s="432">
        <v>0</v>
      </c>
    </row>
    <row r="43" spans="1:4" ht="25.5" customHeight="1">
      <c r="A43" s="265" t="s">
        <v>440</v>
      </c>
      <c r="B43" s="264" t="s">
        <v>441</v>
      </c>
      <c r="C43" s="431">
        <v>0</v>
      </c>
      <c r="D43" s="432">
        <v>0</v>
      </c>
    </row>
    <row r="44" spans="1:4" ht="24.75" customHeight="1">
      <c r="A44" s="265" t="s">
        <v>442</v>
      </c>
      <c r="B44" s="264" t="s">
        <v>443</v>
      </c>
      <c r="C44" s="431">
        <v>787</v>
      </c>
      <c r="D44" s="432">
        <v>656</v>
      </c>
    </row>
    <row r="45" spans="1:4" ht="18.75" customHeight="1">
      <c r="A45" s="265" t="s">
        <v>444</v>
      </c>
      <c r="B45" s="264" t="s">
        <v>445</v>
      </c>
      <c r="C45" s="431">
        <v>0</v>
      </c>
      <c r="D45" s="432">
        <v>0</v>
      </c>
    </row>
    <row r="46" spans="1:4" ht="16.5" customHeight="1">
      <c r="A46" s="265" t="s">
        <v>417</v>
      </c>
      <c r="B46" s="264" t="s">
        <v>446</v>
      </c>
      <c r="C46" s="431">
        <v>1606</v>
      </c>
      <c r="D46" s="432">
        <v>122954</v>
      </c>
    </row>
    <row r="47" spans="1:4" ht="16.5" customHeight="1" hidden="1">
      <c r="A47" s="266"/>
      <c r="B47" s="264"/>
      <c r="C47" s="431"/>
      <c r="D47" s="432"/>
    </row>
    <row r="48" spans="1:4" ht="19.5" customHeight="1" hidden="1">
      <c r="A48" s="266"/>
      <c r="B48" s="264"/>
      <c r="C48" s="431"/>
      <c r="D48" s="432"/>
    </row>
    <row r="49" spans="1:4" ht="16.5" customHeight="1" hidden="1">
      <c r="A49" s="266"/>
      <c r="B49" s="264"/>
      <c r="C49" s="431"/>
      <c r="D49" s="432"/>
    </row>
    <row r="50" spans="1:4" ht="16.5" customHeight="1" hidden="1">
      <c r="A50" s="266"/>
      <c r="B50" s="264"/>
      <c r="C50" s="431"/>
      <c r="D50" s="432"/>
    </row>
    <row r="51" spans="1:4" ht="21">
      <c r="A51" s="263" t="s">
        <v>419</v>
      </c>
      <c r="B51" s="264" t="s">
        <v>447</v>
      </c>
      <c r="C51" s="431">
        <v>-4186900</v>
      </c>
      <c r="D51" s="432">
        <v>-5292906</v>
      </c>
    </row>
    <row r="52" spans="1:4" ht="26.25" customHeight="1">
      <c r="A52" s="265" t="s">
        <v>448</v>
      </c>
      <c r="B52" s="264" t="s">
        <v>449</v>
      </c>
      <c r="C52" s="431">
        <v>-1612854</v>
      </c>
      <c r="D52" s="432">
        <v>-1509425</v>
      </c>
    </row>
    <row r="53" spans="1:4" ht="24" customHeight="1">
      <c r="A53" s="265" t="s">
        <v>450</v>
      </c>
      <c r="B53" s="264" t="s">
        <v>451</v>
      </c>
      <c r="C53" s="431">
        <v>0</v>
      </c>
      <c r="D53" s="432">
        <v>0</v>
      </c>
    </row>
    <row r="54" spans="1:4" ht="33.75" customHeight="1">
      <c r="A54" s="265" t="s">
        <v>452</v>
      </c>
      <c r="B54" s="264" t="s">
        <v>453</v>
      </c>
      <c r="C54" s="431">
        <v>0</v>
      </c>
      <c r="D54" s="432">
        <v>0</v>
      </c>
    </row>
    <row r="55" spans="1:4" ht="24" customHeight="1">
      <c r="A55" s="265" t="s">
        <v>454</v>
      </c>
      <c r="B55" s="264" t="s">
        <v>455</v>
      </c>
      <c r="C55" s="431">
        <v>0</v>
      </c>
      <c r="D55" s="432">
        <v>0</v>
      </c>
    </row>
    <row r="56" spans="1:4" ht="19.5" customHeight="1">
      <c r="A56" s="265" t="s">
        <v>456</v>
      </c>
      <c r="B56" s="264" t="s">
        <v>457</v>
      </c>
      <c r="C56" s="431">
        <v>-687730</v>
      </c>
      <c r="D56" s="432">
        <v>-458595</v>
      </c>
    </row>
    <row r="57" spans="1:4" ht="16.5" customHeight="1">
      <c r="A57" s="265" t="s">
        <v>429</v>
      </c>
      <c r="B57" s="264" t="s">
        <v>458</v>
      </c>
      <c r="C57" s="431">
        <v>-1886316</v>
      </c>
      <c r="D57" s="432">
        <v>-3324886</v>
      </c>
    </row>
    <row r="58" spans="1:4" ht="16.5" customHeight="1" hidden="1">
      <c r="A58" s="266"/>
      <c r="B58" s="264"/>
      <c r="C58" s="431"/>
      <c r="D58" s="432"/>
    </row>
    <row r="59" spans="1:4" ht="16.5" customHeight="1" hidden="1">
      <c r="A59" s="266"/>
      <c r="B59" s="264"/>
      <c r="C59" s="431"/>
      <c r="D59" s="432"/>
    </row>
    <row r="60" spans="1:4" ht="16.5" customHeight="1" hidden="1">
      <c r="A60" s="266"/>
      <c r="B60" s="264"/>
      <c r="C60" s="431"/>
      <c r="D60" s="432"/>
    </row>
    <row r="61" spans="1:4" ht="19.5" customHeight="1">
      <c r="A61" s="263" t="s">
        <v>459</v>
      </c>
      <c r="B61" s="264" t="s">
        <v>460</v>
      </c>
      <c r="C61" s="431">
        <v>-4042598</v>
      </c>
      <c r="D61" s="432">
        <v>-5153541</v>
      </c>
    </row>
    <row r="62" spans="1:4" ht="23.25" customHeight="1">
      <c r="A62" s="595" t="s">
        <v>461</v>
      </c>
      <c r="B62" s="596"/>
      <c r="C62" s="596"/>
      <c r="D62" s="597"/>
    </row>
    <row r="63" spans="1:4" ht="21">
      <c r="A63" s="263" t="s">
        <v>410</v>
      </c>
      <c r="B63" s="264" t="s">
        <v>462</v>
      </c>
      <c r="C63" s="431">
        <v>0</v>
      </c>
      <c r="D63" s="432">
        <v>0</v>
      </c>
    </row>
    <row r="64" spans="1:4" ht="21.75" customHeight="1">
      <c r="A64" s="265" t="s">
        <v>463</v>
      </c>
      <c r="B64" s="264" t="s">
        <v>464</v>
      </c>
      <c r="C64" s="431">
        <v>0</v>
      </c>
      <c r="D64" s="432">
        <v>0</v>
      </c>
    </row>
    <row r="65" spans="1:4" ht="21.75" customHeight="1">
      <c r="A65" s="265" t="s">
        <v>465</v>
      </c>
      <c r="B65" s="264" t="s">
        <v>466</v>
      </c>
      <c r="C65" s="431">
        <v>0</v>
      </c>
      <c r="D65" s="432">
        <v>0</v>
      </c>
    </row>
    <row r="66" spans="1:4" ht="21.75" customHeight="1">
      <c r="A66" s="265" t="s">
        <v>467</v>
      </c>
      <c r="B66" s="264" t="s">
        <v>468</v>
      </c>
      <c r="C66" s="431">
        <v>0</v>
      </c>
      <c r="D66" s="432">
        <v>0</v>
      </c>
    </row>
    <row r="67" spans="1:4" ht="21.75" customHeight="1">
      <c r="A67" s="265" t="s">
        <v>469</v>
      </c>
      <c r="B67" s="264" t="s">
        <v>470</v>
      </c>
      <c r="C67" s="431">
        <v>0</v>
      </c>
      <c r="D67" s="432">
        <v>0</v>
      </c>
    </row>
    <row r="68" spans="1:4" ht="21.75" customHeight="1">
      <c r="A68" s="269" t="s">
        <v>417</v>
      </c>
      <c r="B68" s="268" t="s">
        <v>471</v>
      </c>
      <c r="C68" s="435">
        <v>0</v>
      </c>
      <c r="D68" s="436">
        <v>0</v>
      </c>
    </row>
    <row r="69" spans="1:4" ht="16.5" customHeight="1" hidden="1">
      <c r="A69" s="266"/>
      <c r="B69" s="264"/>
      <c r="C69" s="270"/>
      <c r="D69" s="271"/>
    </row>
    <row r="70" spans="1:4" ht="16.5" customHeight="1" hidden="1">
      <c r="A70" s="266"/>
      <c r="B70" s="264"/>
      <c r="C70" s="270"/>
      <c r="D70" s="271"/>
    </row>
    <row r="71" spans="1:4" ht="16.5" customHeight="1" hidden="1">
      <c r="A71" s="266"/>
      <c r="B71" s="264"/>
      <c r="C71" s="270"/>
      <c r="D71" s="271"/>
    </row>
    <row r="72" spans="1:4" ht="16.5" customHeight="1" hidden="1">
      <c r="A72" s="266"/>
      <c r="B72" s="264"/>
      <c r="C72" s="270"/>
      <c r="D72" s="271"/>
    </row>
    <row r="73" spans="1:4" ht="16.5" customHeight="1" hidden="1">
      <c r="A73" s="266"/>
      <c r="B73" s="264"/>
      <c r="C73" s="270"/>
      <c r="D73" s="271"/>
    </row>
    <row r="74" spans="1:4" ht="16.5" customHeight="1" hidden="1">
      <c r="A74" s="266"/>
      <c r="B74" s="264"/>
      <c r="C74" s="270"/>
      <c r="D74" s="271"/>
    </row>
    <row r="75" spans="1:4" ht="16.5" customHeight="1" hidden="1">
      <c r="A75" s="266"/>
      <c r="B75" s="264"/>
      <c r="C75" s="270"/>
      <c r="D75" s="271"/>
    </row>
    <row r="76" spans="1:4" ht="16.5" customHeight="1" hidden="1">
      <c r="A76" s="266"/>
      <c r="B76" s="264"/>
      <c r="C76" s="270"/>
      <c r="D76" s="271"/>
    </row>
    <row r="77" spans="1:4" ht="16.5" customHeight="1" hidden="1">
      <c r="A77" s="266"/>
      <c r="B77" s="264"/>
      <c r="C77" s="270"/>
      <c r="D77" s="271"/>
    </row>
    <row r="78" spans="1:4" ht="30" customHeight="1">
      <c r="A78" s="592"/>
      <c r="B78" s="592"/>
      <c r="C78" s="592" t="s">
        <v>472</v>
      </c>
      <c r="D78" s="592"/>
    </row>
    <row r="79" spans="1:4" s="261" customFormat="1" ht="33.75" customHeight="1">
      <c r="A79" s="257" t="s">
        <v>0</v>
      </c>
      <c r="B79" s="258" t="s">
        <v>1</v>
      </c>
      <c r="C79" s="259" t="s">
        <v>407</v>
      </c>
      <c r="D79" s="260" t="s">
        <v>408</v>
      </c>
    </row>
    <row r="80" spans="1:4" ht="22.5" customHeight="1">
      <c r="A80" s="263" t="s">
        <v>419</v>
      </c>
      <c r="B80" s="264" t="s">
        <v>473</v>
      </c>
      <c r="C80" s="431">
        <v>-2100454</v>
      </c>
      <c r="D80" s="432">
        <v>-2059317</v>
      </c>
    </row>
    <row r="81" spans="1:4" ht="30" customHeight="1">
      <c r="A81" s="265" t="s">
        <v>474</v>
      </c>
      <c r="B81" s="264" t="s">
        <v>475</v>
      </c>
      <c r="C81" s="431">
        <v>0</v>
      </c>
      <c r="D81" s="432">
        <v>0</v>
      </c>
    </row>
    <row r="82" spans="1:4" ht="27.75" customHeight="1">
      <c r="A82" s="265" t="s">
        <v>476</v>
      </c>
      <c r="B82" s="264">
        <v>4322</v>
      </c>
      <c r="C82" s="431">
        <v>-1300000</v>
      </c>
      <c r="D82" s="432">
        <v>-1500000</v>
      </c>
    </row>
    <row r="83" spans="1:4" ht="27.75" customHeight="1">
      <c r="A83" s="265" t="s">
        <v>477</v>
      </c>
      <c r="B83" s="264" t="s">
        <v>478</v>
      </c>
      <c r="C83" s="431">
        <v>0</v>
      </c>
      <c r="D83" s="432">
        <v>0</v>
      </c>
    </row>
    <row r="84" spans="1:4" ht="23.25" customHeight="1">
      <c r="A84" s="265" t="s">
        <v>429</v>
      </c>
      <c r="B84" s="264" t="s">
        <v>479</v>
      </c>
      <c r="C84" s="431">
        <v>-800454</v>
      </c>
      <c r="D84" s="432">
        <v>-559317</v>
      </c>
    </row>
    <row r="85" spans="1:4" ht="16.5" customHeight="1" hidden="1">
      <c r="A85" s="265"/>
      <c r="B85" s="264"/>
      <c r="C85" s="431"/>
      <c r="D85" s="432"/>
    </row>
    <row r="86" spans="1:4" ht="16.5" customHeight="1" hidden="1">
      <c r="A86" s="266"/>
      <c r="B86" s="264"/>
      <c r="C86" s="431"/>
      <c r="D86" s="432"/>
    </row>
    <row r="87" spans="1:4" ht="27" customHeight="1">
      <c r="A87" s="263" t="s">
        <v>480</v>
      </c>
      <c r="B87" s="264" t="s">
        <v>481</v>
      </c>
      <c r="C87" s="431">
        <v>-2100454</v>
      </c>
      <c r="D87" s="432">
        <v>-2059317</v>
      </c>
    </row>
    <row r="88" spans="1:4" ht="24" customHeight="1">
      <c r="A88" s="263" t="s">
        <v>482</v>
      </c>
      <c r="B88" s="264">
        <v>4400</v>
      </c>
      <c r="C88" s="431">
        <v>-282148</v>
      </c>
      <c r="D88" s="432">
        <v>578156</v>
      </c>
    </row>
    <row r="89" spans="1:4" ht="27" customHeight="1">
      <c r="A89" s="263" t="s">
        <v>483</v>
      </c>
      <c r="B89" s="264" t="s">
        <v>484</v>
      </c>
      <c r="C89" s="431">
        <v>627220</v>
      </c>
      <c r="D89" s="432">
        <v>49064</v>
      </c>
    </row>
    <row r="90" spans="1:4" ht="27" customHeight="1">
      <c r="A90" s="263" t="s">
        <v>485</v>
      </c>
      <c r="B90" s="264" t="s">
        <v>486</v>
      </c>
      <c r="C90" s="431">
        <v>345072</v>
      </c>
      <c r="D90" s="432">
        <v>627220</v>
      </c>
    </row>
    <row r="91" spans="1:4" ht="27" customHeight="1">
      <c r="A91" s="272" t="s">
        <v>487</v>
      </c>
      <c r="B91" s="273" t="s">
        <v>488</v>
      </c>
      <c r="C91" s="437">
        <v>0</v>
      </c>
      <c r="D91" s="438">
        <v>0</v>
      </c>
    </row>
    <row r="92" spans="1:6" s="543" customFormat="1" ht="40.5" customHeight="1">
      <c r="A92" s="540"/>
      <c r="B92" s="594"/>
      <c r="C92" s="594"/>
      <c r="D92" s="594"/>
      <c r="E92" s="541"/>
      <c r="F92" s="542"/>
    </row>
    <row r="93" spans="1:6" s="441" customFormat="1" ht="19.5" customHeight="1">
      <c r="A93" s="439"/>
      <c r="B93" s="590"/>
      <c r="C93" s="590"/>
      <c r="D93" s="590"/>
      <c r="E93" s="440"/>
      <c r="F93" s="440"/>
    </row>
    <row r="94" spans="1:6" s="276" customFormat="1" ht="12.75" customHeight="1">
      <c r="A94" s="274"/>
      <c r="B94" s="591"/>
      <c r="C94" s="591"/>
      <c r="D94" s="591"/>
      <c r="E94" s="275"/>
      <c r="F94" s="275"/>
    </row>
    <row r="95" spans="1:4" ht="46.5" customHeight="1">
      <c r="A95" s="277"/>
      <c r="B95" s="278"/>
      <c r="C95" s="275"/>
      <c r="D95" s="279"/>
    </row>
    <row r="96" spans="1:2" ht="15">
      <c r="A96" s="280"/>
      <c r="B96" s="281"/>
    </row>
    <row r="97" spans="1:2" ht="15">
      <c r="A97" s="280"/>
      <c r="B97" s="282"/>
    </row>
    <row r="98" spans="1:2" ht="15">
      <c r="A98" s="280"/>
      <c r="B98" s="282"/>
    </row>
    <row r="99" spans="1:2" ht="15">
      <c r="A99" s="280"/>
      <c r="B99" s="282"/>
    </row>
    <row r="100" spans="1:2" ht="15">
      <c r="A100" s="280"/>
      <c r="B100" s="282"/>
    </row>
    <row r="101" spans="1:3" ht="12.75">
      <c r="A101" s="283"/>
      <c r="B101" s="284"/>
      <c r="C101" s="285"/>
    </row>
    <row r="102" spans="1:2" ht="12.75">
      <c r="A102" s="283"/>
      <c r="B102" s="284"/>
    </row>
    <row r="103" spans="1:2" ht="12.75">
      <c r="A103" s="283"/>
      <c r="B103" s="284"/>
    </row>
    <row r="104" spans="1:2" ht="12.75">
      <c r="A104" s="286"/>
      <c r="B104" s="284"/>
    </row>
    <row r="105" spans="1:2" ht="12.75">
      <c r="A105" s="286"/>
      <c r="B105" s="284"/>
    </row>
    <row r="106" spans="1:2" ht="12.75">
      <c r="A106" s="286"/>
      <c r="B106" s="284"/>
    </row>
    <row r="107" spans="1:2" ht="12.75">
      <c r="A107" s="286"/>
      <c r="B107" s="284"/>
    </row>
    <row r="108" spans="1:2" ht="12.75">
      <c r="A108" s="286"/>
      <c r="B108" s="284"/>
    </row>
    <row r="109" spans="1:2" ht="12.75">
      <c r="A109" s="286"/>
      <c r="B109" s="284"/>
    </row>
    <row r="110" spans="1:2" ht="12.75">
      <c r="A110" s="287"/>
      <c r="B110" s="288"/>
    </row>
    <row r="111" spans="1:2" ht="12.75">
      <c r="A111" s="287"/>
      <c r="B111" s="288"/>
    </row>
    <row r="112" spans="1:2" ht="12.75">
      <c r="A112" s="287"/>
      <c r="B112" s="288"/>
    </row>
    <row r="113" spans="1:2" ht="12.75">
      <c r="A113" s="287"/>
      <c r="B113" s="288"/>
    </row>
    <row r="114" spans="1:2" ht="12.75">
      <c r="A114" s="287"/>
      <c r="B114" s="288"/>
    </row>
    <row r="115" spans="1:2" ht="12.75">
      <c r="A115" s="287"/>
      <c r="B115" s="288"/>
    </row>
    <row r="116" spans="1:2" ht="12.75">
      <c r="A116" s="287"/>
      <c r="B116" s="288"/>
    </row>
    <row r="117" spans="1:2" ht="12.75">
      <c r="A117" s="287"/>
      <c r="B117" s="288"/>
    </row>
    <row r="118" spans="1:2" ht="12.75">
      <c r="A118" s="287"/>
      <c r="B118" s="288"/>
    </row>
    <row r="119" spans="1:2" ht="12.75">
      <c r="A119" s="287"/>
      <c r="B119" s="288"/>
    </row>
    <row r="120" spans="1:2" ht="12.75">
      <c r="A120" s="287"/>
      <c r="B120" s="288"/>
    </row>
    <row r="121" spans="1:2" ht="12.75">
      <c r="A121" s="287"/>
      <c r="B121" s="288"/>
    </row>
    <row r="122" spans="1:2" ht="12.75">
      <c r="A122" s="287"/>
      <c r="B122" s="288"/>
    </row>
    <row r="123" spans="1:2" ht="12.75">
      <c r="A123" s="287"/>
      <c r="B123" s="288"/>
    </row>
    <row r="124" spans="1:2" ht="12.75">
      <c r="A124" s="287"/>
      <c r="B124" s="288"/>
    </row>
    <row r="125" spans="1:2" ht="12.75">
      <c r="A125" s="287"/>
      <c r="B125" s="288"/>
    </row>
    <row r="126" spans="1:2" ht="12.75">
      <c r="A126" s="287"/>
      <c r="B126" s="288"/>
    </row>
    <row r="127" spans="1:2" ht="12.75">
      <c r="A127" s="287"/>
      <c r="B127" s="288"/>
    </row>
    <row r="128" spans="1:2" ht="12.75">
      <c r="A128" s="287"/>
      <c r="B128" s="288"/>
    </row>
    <row r="129" spans="1:2" ht="12.75">
      <c r="A129" s="287"/>
      <c r="B129" s="288"/>
    </row>
    <row r="130" spans="1:2" ht="12.75">
      <c r="A130" s="287"/>
      <c r="B130" s="288"/>
    </row>
    <row r="131" spans="1:2" ht="12.75">
      <c r="A131" s="287"/>
      <c r="B131" s="288"/>
    </row>
    <row r="132" spans="1:2" ht="12.75">
      <c r="A132" s="287"/>
      <c r="B132" s="288"/>
    </row>
    <row r="133" spans="1:2" ht="12.75">
      <c r="A133" s="287"/>
      <c r="B133" s="288"/>
    </row>
    <row r="134" spans="1:2" ht="12.75">
      <c r="A134" s="287"/>
      <c r="B134" s="288"/>
    </row>
    <row r="135" spans="1:2" ht="12.75">
      <c r="A135" s="287"/>
      <c r="B135" s="288"/>
    </row>
    <row r="136" spans="1:2" ht="12.75">
      <c r="A136" s="287"/>
      <c r="B136" s="288"/>
    </row>
    <row r="137" spans="1:2" ht="12.75">
      <c r="A137" s="287"/>
      <c r="B137" s="288"/>
    </row>
    <row r="138" spans="1:2" ht="12.75">
      <c r="A138" s="287"/>
      <c r="B138" s="288"/>
    </row>
    <row r="139" spans="1:2" ht="12.75">
      <c r="A139" s="287"/>
      <c r="B139" s="288"/>
    </row>
    <row r="140" spans="1:2" ht="12.75">
      <c r="A140" s="287"/>
      <c r="B140" s="288"/>
    </row>
    <row r="141" spans="1:2" ht="12.75">
      <c r="A141" s="287"/>
      <c r="B141" s="288"/>
    </row>
    <row r="142" spans="1:2" ht="12.75">
      <c r="A142" s="287"/>
      <c r="B142" s="288"/>
    </row>
    <row r="143" spans="1:2" ht="12.75">
      <c r="A143" s="287"/>
      <c r="B143" s="288"/>
    </row>
    <row r="144" spans="1:2" ht="12.75">
      <c r="A144" s="287"/>
      <c r="B144" s="288"/>
    </row>
    <row r="145" spans="1:2" ht="12.75">
      <c r="A145" s="287"/>
      <c r="B145" s="288"/>
    </row>
    <row r="146" spans="1:2" ht="12.75">
      <c r="A146" s="287"/>
      <c r="B146" s="288"/>
    </row>
    <row r="147" spans="1:2" ht="12.75">
      <c r="A147" s="287"/>
      <c r="B147" s="288"/>
    </row>
    <row r="148" spans="1:2" ht="12.75">
      <c r="A148" s="287"/>
      <c r="B148" s="288"/>
    </row>
    <row r="149" spans="1:2" ht="12.75">
      <c r="A149" s="287"/>
      <c r="B149" s="288"/>
    </row>
    <row r="150" spans="1:2" ht="12.75">
      <c r="A150" s="287"/>
      <c r="B150" s="288"/>
    </row>
    <row r="151" spans="1:2" ht="12.75">
      <c r="A151" s="287"/>
      <c r="B151" s="288"/>
    </row>
    <row r="152" spans="1:2" ht="12.75">
      <c r="A152" s="287"/>
      <c r="B152" s="288"/>
    </row>
    <row r="153" spans="1:2" ht="12.75">
      <c r="A153" s="287"/>
      <c r="B153" s="288"/>
    </row>
    <row r="154" spans="1:2" ht="12.75">
      <c r="A154" s="287"/>
      <c r="B154" s="288"/>
    </row>
    <row r="155" spans="1:2" ht="12.75">
      <c r="A155" s="287"/>
      <c r="B155" s="288"/>
    </row>
    <row r="156" spans="1:2" ht="12.75">
      <c r="A156" s="287"/>
      <c r="B156" s="288"/>
    </row>
    <row r="157" spans="1:2" ht="12.75">
      <c r="A157" s="287"/>
      <c r="B157" s="288"/>
    </row>
    <row r="158" spans="1:2" ht="12.75">
      <c r="A158" s="287"/>
      <c r="B158" s="288"/>
    </row>
    <row r="159" spans="1:2" ht="12.75">
      <c r="A159" s="287"/>
      <c r="B159" s="288"/>
    </row>
    <row r="160" spans="1:2" ht="12.75">
      <c r="A160" s="287"/>
      <c r="B160" s="288"/>
    </row>
    <row r="161" spans="1:2" ht="12.75">
      <c r="A161" s="287"/>
      <c r="B161" s="288"/>
    </row>
    <row r="162" spans="1:2" ht="12.75">
      <c r="A162" s="287"/>
      <c r="B162" s="288"/>
    </row>
    <row r="163" spans="1:2" ht="12.75">
      <c r="A163" s="287"/>
      <c r="B163" s="288"/>
    </row>
    <row r="164" spans="1:2" ht="12.75">
      <c r="A164" s="287"/>
      <c r="B164" s="288"/>
    </row>
    <row r="165" spans="1:2" ht="12.75">
      <c r="A165" s="287"/>
      <c r="B165" s="288"/>
    </row>
    <row r="166" spans="1:2" ht="12.75">
      <c r="A166" s="287"/>
      <c r="B166" s="288"/>
    </row>
    <row r="167" spans="1:2" ht="12.75">
      <c r="A167" s="287"/>
      <c r="B167" s="288"/>
    </row>
    <row r="168" spans="1:2" ht="12.75">
      <c r="A168" s="287"/>
      <c r="B168" s="288"/>
    </row>
    <row r="169" spans="1:2" ht="12.75">
      <c r="A169" s="287"/>
      <c r="B169" s="288"/>
    </row>
    <row r="170" spans="1:2" ht="12.75">
      <c r="A170" s="287"/>
      <c r="B170" s="288"/>
    </row>
    <row r="171" spans="1:2" ht="12.75">
      <c r="A171" s="287"/>
      <c r="B171" s="288"/>
    </row>
    <row r="172" spans="1:2" ht="12.75">
      <c r="A172" s="287"/>
      <c r="B172" s="288"/>
    </row>
    <row r="173" spans="1:2" ht="12.75">
      <c r="A173" s="287"/>
      <c r="B173" s="288"/>
    </row>
    <row r="174" spans="1:2" ht="12.75">
      <c r="A174" s="287"/>
      <c r="B174" s="288"/>
    </row>
    <row r="175" spans="1:2" ht="12.75">
      <c r="A175" s="287"/>
      <c r="B175" s="288"/>
    </row>
    <row r="176" spans="1:2" ht="12.75">
      <c r="A176" s="287"/>
      <c r="B176" s="288"/>
    </row>
    <row r="177" spans="1:2" ht="12.75">
      <c r="A177" s="287"/>
      <c r="B177" s="288"/>
    </row>
    <row r="178" spans="1:2" ht="12.75">
      <c r="A178" s="287"/>
      <c r="B178" s="288"/>
    </row>
    <row r="179" spans="1:2" ht="12.75">
      <c r="A179" s="287"/>
      <c r="B179" s="288"/>
    </row>
    <row r="180" spans="1:2" ht="12.75">
      <c r="A180" s="287"/>
      <c r="B180" s="288"/>
    </row>
    <row r="181" spans="1:2" ht="12.75">
      <c r="A181" s="287"/>
      <c r="B181" s="288"/>
    </row>
    <row r="182" spans="1:2" ht="12.75">
      <c r="A182" s="287"/>
      <c r="B182" s="288"/>
    </row>
    <row r="183" spans="1:2" ht="12.75">
      <c r="A183" s="287"/>
      <c r="B183" s="288"/>
    </row>
    <row r="184" spans="1:2" ht="12.75">
      <c r="A184" s="287"/>
      <c r="B184" s="288"/>
    </row>
    <row r="185" spans="1:2" ht="12.75">
      <c r="A185" s="287"/>
      <c r="B185" s="288"/>
    </row>
    <row r="186" spans="1:2" ht="12.75">
      <c r="A186" s="287"/>
      <c r="B186" s="288"/>
    </row>
    <row r="187" spans="1:2" ht="12.75">
      <c r="A187" s="287"/>
      <c r="B187" s="288"/>
    </row>
    <row r="188" spans="1:2" ht="12.75">
      <c r="A188" s="287"/>
      <c r="B188" s="288"/>
    </row>
    <row r="189" spans="1:2" ht="12.75">
      <c r="A189" s="287"/>
      <c r="B189" s="288"/>
    </row>
    <row r="190" spans="1:2" ht="12.75">
      <c r="A190" s="287"/>
      <c r="B190" s="288"/>
    </row>
    <row r="191" spans="1:2" ht="12.75">
      <c r="A191" s="287"/>
      <c r="B191" s="288"/>
    </row>
    <row r="192" spans="1:2" ht="12.75">
      <c r="A192" s="287"/>
      <c r="B192" s="288"/>
    </row>
    <row r="193" spans="1:2" ht="12.75">
      <c r="A193" s="287"/>
      <c r="B193" s="288"/>
    </row>
    <row r="194" spans="1:2" ht="12.75">
      <c r="A194" s="287"/>
      <c r="B194" s="288"/>
    </row>
    <row r="195" spans="1:2" ht="12.75">
      <c r="A195" s="287"/>
      <c r="B195" s="288"/>
    </row>
    <row r="196" spans="1:2" ht="12.75">
      <c r="A196" s="287"/>
      <c r="B196" s="288"/>
    </row>
    <row r="197" spans="1:2" ht="12.75">
      <c r="A197" s="287"/>
      <c r="B197" s="288"/>
    </row>
    <row r="198" spans="1:2" ht="12.75">
      <c r="A198" s="287"/>
      <c r="B198" s="288"/>
    </row>
    <row r="199" spans="1:2" ht="12.75">
      <c r="A199" s="287"/>
      <c r="B199" s="288"/>
    </row>
    <row r="200" spans="1:2" ht="12.75">
      <c r="A200" s="287"/>
      <c r="B200" s="288"/>
    </row>
    <row r="201" spans="1:2" ht="12.75">
      <c r="A201" s="287"/>
      <c r="B201" s="288"/>
    </row>
    <row r="202" spans="1:2" ht="12.75">
      <c r="A202" s="287"/>
      <c r="B202" s="288"/>
    </row>
    <row r="203" spans="1:2" ht="12.75">
      <c r="A203" s="287"/>
      <c r="B203" s="288"/>
    </row>
    <row r="204" spans="1:2" ht="12.75">
      <c r="A204" s="287"/>
      <c r="B204" s="288"/>
    </row>
    <row r="205" spans="1:2" ht="12.75">
      <c r="A205" s="287"/>
      <c r="B205" s="288"/>
    </row>
    <row r="206" spans="1:2" ht="12.75">
      <c r="A206" s="287"/>
      <c r="B206" s="288"/>
    </row>
    <row r="207" spans="1:2" ht="12.75">
      <c r="A207" s="287"/>
      <c r="B207" s="288"/>
    </row>
    <row r="208" spans="1:2" ht="12.75">
      <c r="A208" s="287"/>
      <c r="B208" s="288"/>
    </row>
    <row r="209" spans="1:2" ht="12.75">
      <c r="A209" s="287"/>
      <c r="B209" s="288"/>
    </row>
    <row r="210" spans="1:2" ht="12.75">
      <c r="A210" s="287"/>
      <c r="B210" s="288"/>
    </row>
    <row r="211" spans="1:2" ht="12.75">
      <c r="A211" s="287"/>
      <c r="B211" s="288"/>
    </row>
    <row r="212" spans="1:2" ht="12.75">
      <c r="A212" s="287"/>
      <c r="B212" s="288"/>
    </row>
    <row r="213" spans="1:2" ht="12.75">
      <c r="A213" s="287"/>
      <c r="B213" s="288"/>
    </row>
    <row r="214" spans="1:2" ht="12.75">
      <c r="A214" s="287"/>
      <c r="B214" s="288"/>
    </row>
    <row r="215" spans="1:2" ht="12.75">
      <c r="A215" s="287"/>
      <c r="B215" s="288"/>
    </row>
    <row r="216" spans="1:2" ht="12.75">
      <c r="A216" s="287"/>
      <c r="B216" s="288"/>
    </row>
    <row r="217" spans="1:2" ht="12.75">
      <c r="A217" s="287"/>
      <c r="B217" s="288"/>
    </row>
    <row r="218" spans="1:2" ht="12.75">
      <c r="A218" s="287"/>
      <c r="B218" s="288"/>
    </row>
    <row r="219" spans="1:2" ht="12.75">
      <c r="A219" s="287"/>
      <c r="B219" s="288"/>
    </row>
    <row r="220" spans="1:2" ht="12.75">
      <c r="A220" s="287"/>
      <c r="B220" s="288"/>
    </row>
    <row r="221" spans="1:2" ht="12.75">
      <c r="A221" s="287"/>
      <c r="B221" s="288"/>
    </row>
    <row r="222" spans="1:2" ht="12.75">
      <c r="A222" s="287"/>
      <c r="B222" s="288"/>
    </row>
    <row r="223" spans="1:2" ht="12.75">
      <c r="A223" s="287"/>
      <c r="B223" s="288"/>
    </row>
    <row r="224" spans="1:2" ht="12.75">
      <c r="A224" s="287"/>
      <c r="B224" s="288"/>
    </row>
    <row r="225" spans="1:2" ht="12.75">
      <c r="A225" s="287"/>
      <c r="B225" s="288"/>
    </row>
    <row r="226" spans="1:2" ht="12.75">
      <c r="A226" s="287"/>
      <c r="B226" s="288"/>
    </row>
    <row r="227" spans="1:2" ht="12.75">
      <c r="A227" s="287"/>
      <c r="B227" s="288"/>
    </row>
    <row r="228" spans="1:2" ht="12.75">
      <c r="A228" s="287"/>
      <c r="B228" s="288"/>
    </row>
    <row r="229" spans="1:2" ht="12.75">
      <c r="A229" s="287"/>
      <c r="B229" s="288"/>
    </row>
    <row r="230" spans="1:2" ht="12.75">
      <c r="A230" s="287"/>
      <c r="B230" s="288"/>
    </row>
    <row r="231" spans="1:2" ht="12.75">
      <c r="A231" s="287"/>
      <c r="B231" s="288"/>
    </row>
    <row r="232" spans="1:2" ht="12.75">
      <c r="A232" s="287"/>
      <c r="B232" s="288"/>
    </row>
    <row r="233" spans="1:2" ht="12.75">
      <c r="A233" s="287"/>
      <c r="B233" s="288"/>
    </row>
    <row r="234" spans="1:2" ht="12.75">
      <c r="A234" s="287"/>
      <c r="B234" s="288"/>
    </row>
    <row r="235" spans="1:2" ht="12.75">
      <c r="A235" s="287"/>
      <c r="B235" s="288"/>
    </row>
    <row r="236" spans="1:2" ht="12.75">
      <c r="A236" s="287"/>
      <c r="B236" s="288"/>
    </row>
    <row r="237" spans="1:2" ht="12.75">
      <c r="A237" s="287"/>
      <c r="B237" s="288"/>
    </row>
    <row r="238" spans="1:2" ht="12.75">
      <c r="A238" s="287"/>
      <c r="B238" s="288"/>
    </row>
    <row r="239" spans="1:2" ht="12.75">
      <c r="A239" s="287"/>
      <c r="B239" s="288"/>
    </row>
    <row r="240" spans="1:2" ht="12.75">
      <c r="A240" s="287"/>
      <c r="B240" s="288"/>
    </row>
    <row r="241" spans="1:2" ht="12.75">
      <c r="A241" s="287"/>
      <c r="B241" s="288"/>
    </row>
    <row r="242" spans="1:2" ht="12.75">
      <c r="A242" s="287"/>
      <c r="B242" s="288"/>
    </row>
    <row r="243" spans="1:2" ht="12.75">
      <c r="A243" s="287"/>
      <c r="B243" s="288"/>
    </row>
    <row r="244" spans="1:2" ht="12.75">
      <c r="A244" s="287"/>
      <c r="B244" s="288"/>
    </row>
    <row r="245" spans="1:2" ht="12.75">
      <c r="A245" s="287"/>
      <c r="B245" s="288"/>
    </row>
    <row r="246" spans="1:2" ht="12.75">
      <c r="A246" s="287"/>
      <c r="B246" s="288"/>
    </row>
    <row r="247" spans="1:2" ht="12.75">
      <c r="A247" s="287"/>
      <c r="B247" s="288"/>
    </row>
    <row r="248" spans="1:2" ht="12.75">
      <c r="A248" s="287"/>
      <c r="B248" s="288"/>
    </row>
    <row r="249" spans="1:2" ht="12.75">
      <c r="A249" s="287"/>
      <c r="B249" s="288"/>
    </row>
    <row r="250" spans="1:2" ht="12.75">
      <c r="A250" s="287"/>
      <c r="B250" s="288"/>
    </row>
    <row r="251" spans="1:2" ht="12.75">
      <c r="A251" s="287"/>
      <c r="B251" s="288"/>
    </row>
    <row r="252" spans="1:2" ht="12.75">
      <c r="A252" s="287"/>
      <c r="B252" s="288"/>
    </row>
    <row r="253" spans="1:2" ht="12.75">
      <c r="A253" s="287"/>
      <c r="B253" s="288"/>
    </row>
    <row r="254" spans="1:2" ht="12.75">
      <c r="A254" s="287"/>
      <c r="B254" s="288"/>
    </row>
    <row r="255" spans="1:2" ht="12.75">
      <c r="A255" s="287"/>
      <c r="B255" s="288"/>
    </row>
    <row r="256" spans="1:2" ht="12.75">
      <c r="A256" s="287"/>
      <c r="B256" s="288"/>
    </row>
    <row r="257" spans="1:2" ht="12.75">
      <c r="A257" s="287"/>
      <c r="B257" s="288"/>
    </row>
    <row r="258" spans="1:2" ht="12.75">
      <c r="A258" s="287"/>
      <c r="B258" s="288"/>
    </row>
    <row r="259" spans="1:2" ht="12.75">
      <c r="A259" s="287"/>
      <c r="B259" s="288"/>
    </row>
    <row r="260" spans="1:2" ht="12.75">
      <c r="A260" s="287"/>
      <c r="B260" s="288"/>
    </row>
    <row r="261" spans="1:2" ht="12.75">
      <c r="A261" s="287"/>
      <c r="B261" s="288"/>
    </row>
    <row r="262" spans="1:2" ht="12.75">
      <c r="A262" s="287"/>
      <c r="B262" s="288"/>
    </row>
    <row r="263" spans="1:2" ht="12.75">
      <c r="A263" s="287"/>
      <c r="B263" s="288"/>
    </row>
    <row r="264" spans="1:2" ht="12.75">
      <c r="A264" s="287"/>
      <c r="B264" s="288"/>
    </row>
    <row r="265" spans="1:2" ht="12.75">
      <c r="A265" s="287"/>
      <c r="B265" s="288"/>
    </row>
    <row r="266" spans="1:2" ht="12.75">
      <c r="A266" s="287"/>
      <c r="B266" s="288"/>
    </row>
    <row r="267" spans="1:2" ht="12.75">
      <c r="A267" s="287"/>
      <c r="B267" s="288"/>
    </row>
    <row r="268" spans="1:2" ht="12.75">
      <c r="A268" s="287"/>
      <c r="B268" s="288"/>
    </row>
    <row r="269" spans="1:2" ht="12.75">
      <c r="A269" s="287"/>
      <c r="B269" s="288"/>
    </row>
    <row r="270" spans="1:2" ht="12.75">
      <c r="A270" s="287"/>
      <c r="B270" s="288"/>
    </row>
    <row r="271" spans="1:2" ht="12.75">
      <c r="A271" s="287"/>
      <c r="B271" s="288"/>
    </row>
    <row r="272" spans="1:2" ht="12.75">
      <c r="A272" s="287"/>
      <c r="B272" s="288"/>
    </row>
    <row r="273" spans="1:2" ht="12.75">
      <c r="A273" s="287"/>
      <c r="B273" s="288"/>
    </row>
    <row r="274" spans="1:2" ht="12.75">
      <c r="A274" s="287"/>
      <c r="B274" s="288"/>
    </row>
    <row r="275" spans="1:2" ht="12.75">
      <c r="A275" s="287"/>
      <c r="B275" s="288"/>
    </row>
    <row r="276" spans="1:2" ht="12.75">
      <c r="A276" s="287"/>
      <c r="B276" s="288"/>
    </row>
    <row r="277" spans="1:2" ht="12.75">
      <c r="A277" s="287"/>
      <c r="B277" s="288"/>
    </row>
    <row r="278" spans="1:2" ht="12.75">
      <c r="A278" s="287"/>
      <c r="B278" s="288"/>
    </row>
    <row r="279" spans="1:2" ht="12.75">
      <c r="A279" s="287"/>
      <c r="B279" s="288"/>
    </row>
    <row r="280" spans="1:2" ht="12.75">
      <c r="A280" s="287"/>
      <c r="B280" s="288"/>
    </row>
    <row r="281" spans="1:2" ht="12.75">
      <c r="A281" s="287"/>
      <c r="B281" s="288"/>
    </row>
    <row r="282" spans="1:2" ht="12.75">
      <c r="A282" s="287"/>
      <c r="B282" s="288"/>
    </row>
    <row r="283" spans="1:2" ht="12.75">
      <c r="A283" s="287"/>
      <c r="B283" s="288"/>
    </row>
    <row r="284" spans="1:2" ht="12.75">
      <c r="A284" s="287"/>
      <c r="B284" s="288"/>
    </row>
    <row r="285" spans="1:2" ht="12.75">
      <c r="A285" s="287"/>
      <c r="B285" s="288"/>
    </row>
    <row r="286" spans="1:2" ht="12.75">
      <c r="A286" s="287"/>
      <c r="B286" s="288"/>
    </row>
    <row r="287" spans="1:2" ht="12.75">
      <c r="A287" s="287"/>
      <c r="B287" s="288"/>
    </row>
    <row r="288" spans="1:2" ht="12.75">
      <c r="A288" s="287"/>
      <c r="B288" s="288"/>
    </row>
    <row r="289" spans="1:2" ht="12.75">
      <c r="A289" s="287"/>
      <c r="B289" s="288"/>
    </row>
    <row r="290" spans="1:2" ht="12.75">
      <c r="A290" s="287"/>
      <c r="B290" s="288"/>
    </row>
    <row r="291" spans="1:2" ht="12.75">
      <c r="A291" s="287"/>
      <c r="B291" s="288"/>
    </row>
    <row r="292" spans="1:2" ht="12.75">
      <c r="A292" s="287"/>
      <c r="B292" s="288"/>
    </row>
    <row r="293" spans="1:2" ht="12.75">
      <c r="A293" s="287"/>
      <c r="B293" s="288"/>
    </row>
    <row r="294" spans="1:2" ht="12.75">
      <c r="A294" s="287"/>
      <c r="B294" s="288"/>
    </row>
    <row r="295" spans="1:2" ht="12.75">
      <c r="A295" s="287"/>
      <c r="B295" s="288"/>
    </row>
    <row r="296" spans="1:2" ht="12.75">
      <c r="A296" s="287"/>
      <c r="B296" s="288"/>
    </row>
    <row r="297" spans="1:2" ht="12.75">
      <c r="A297" s="287"/>
      <c r="B297" s="288"/>
    </row>
    <row r="298" spans="1:2" ht="12.75">
      <c r="A298" s="287"/>
      <c r="B298" s="288"/>
    </row>
    <row r="299" spans="1:2" ht="12.75">
      <c r="A299" s="287"/>
      <c r="B299" s="288"/>
    </row>
    <row r="300" spans="1:2" ht="12.75">
      <c r="A300" s="287"/>
      <c r="B300" s="288"/>
    </row>
    <row r="301" spans="1:2" ht="12.75">
      <c r="A301" s="287"/>
      <c r="B301" s="288"/>
    </row>
    <row r="302" spans="1:2" ht="12.75">
      <c r="A302" s="287"/>
      <c r="B302" s="288"/>
    </row>
    <row r="303" spans="1:2" ht="12.75">
      <c r="A303" s="287"/>
      <c r="B303" s="288"/>
    </row>
    <row r="304" spans="1:2" ht="12.75">
      <c r="A304" s="287"/>
      <c r="B304" s="288"/>
    </row>
    <row r="305" spans="1:2" ht="12.75">
      <c r="A305" s="287"/>
      <c r="B305" s="288"/>
    </row>
    <row r="306" spans="1:2" ht="12.75">
      <c r="A306" s="287"/>
      <c r="B306" s="288"/>
    </row>
    <row r="307" spans="1:2" ht="12.75">
      <c r="A307" s="287"/>
      <c r="B307" s="288"/>
    </row>
    <row r="308" spans="1:2" ht="12.75">
      <c r="A308" s="287"/>
      <c r="B308" s="288"/>
    </row>
    <row r="309" spans="1:2" ht="12.75">
      <c r="A309" s="287"/>
      <c r="B309" s="288"/>
    </row>
    <row r="310" spans="1:2" ht="12.75">
      <c r="A310" s="287"/>
      <c r="B310" s="288"/>
    </row>
    <row r="311" spans="1:2" ht="12.75">
      <c r="A311" s="287"/>
      <c r="B311" s="288"/>
    </row>
    <row r="312" spans="1:2" ht="12.75">
      <c r="A312" s="287"/>
      <c r="B312" s="288"/>
    </row>
    <row r="313" spans="1:2" ht="12.75">
      <c r="A313" s="287"/>
      <c r="B313" s="288"/>
    </row>
    <row r="314" spans="1:2" ht="12.75">
      <c r="A314" s="287"/>
      <c r="B314" s="288"/>
    </row>
    <row r="315" spans="1:2" ht="12.75">
      <c r="A315" s="287"/>
      <c r="B315" s="288"/>
    </row>
    <row r="316" spans="1:2" ht="12.75">
      <c r="A316" s="287"/>
      <c r="B316" s="288"/>
    </row>
    <row r="317" spans="1:2" ht="12.75">
      <c r="A317" s="287"/>
      <c r="B317" s="288"/>
    </row>
    <row r="318" spans="1:2" ht="12.75">
      <c r="A318" s="287"/>
      <c r="B318" s="288"/>
    </row>
    <row r="319" spans="1:2" ht="12.75">
      <c r="A319" s="287"/>
      <c r="B319" s="288"/>
    </row>
    <row r="320" spans="1:2" ht="12.75">
      <c r="A320" s="287"/>
      <c r="B320" s="288"/>
    </row>
    <row r="321" spans="1:2" ht="12.75">
      <c r="A321" s="287"/>
      <c r="B321" s="288"/>
    </row>
    <row r="322" spans="1:2" ht="12.75">
      <c r="A322" s="287"/>
      <c r="B322" s="288"/>
    </row>
    <row r="323" spans="1:2" ht="12.75">
      <c r="A323" s="287"/>
      <c r="B323" s="288"/>
    </row>
    <row r="324" spans="1:2" ht="12.75">
      <c r="A324" s="287"/>
      <c r="B324" s="288"/>
    </row>
    <row r="325" spans="1:2" ht="12.75">
      <c r="A325" s="287"/>
      <c r="B325" s="288"/>
    </row>
    <row r="326" spans="1:2" ht="12.75">
      <c r="A326" s="287"/>
      <c r="B326" s="288"/>
    </row>
    <row r="327" spans="1:2" ht="12.75">
      <c r="A327" s="287"/>
      <c r="B327" s="288"/>
    </row>
  </sheetData>
  <sheetProtection/>
  <mergeCells count="18">
    <mergeCell ref="A12:B12"/>
    <mergeCell ref="B13:C13"/>
    <mergeCell ref="C37:D37"/>
    <mergeCell ref="B92:D92"/>
    <mergeCell ref="A39:D39"/>
    <mergeCell ref="A62:D62"/>
    <mergeCell ref="A17:D17"/>
    <mergeCell ref="A37:B37"/>
    <mergeCell ref="A2:C2"/>
    <mergeCell ref="A4:C4"/>
    <mergeCell ref="B7:C7"/>
    <mergeCell ref="B8:C8"/>
    <mergeCell ref="B93:D93"/>
    <mergeCell ref="B94:D94"/>
    <mergeCell ref="A78:B78"/>
    <mergeCell ref="C78:D78"/>
    <mergeCell ref="A9:B9"/>
    <mergeCell ref="A11:B11"/>
  </mergeCells>
  <printOptions/>
  <pageMargins left="0.7" right="0.21" top="0.75" bottom="0.51" header="0.3" footer="0.3"/>
  <pageSetup horizontalDpi="600" verticalDpi="600" orientation="portrait" paperSize="9" r:id="rId1"/>
  <rowBreaks count="2" manualBreakCount="2">
    <brk id="36" max="255" man="1"/>
    <brk id="7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zoomScale="75" zoomScaleNormal="75" zoomScalePageLayoutView="0" workbookViewId="0" topLeftCell="A25">
      <selection activeCell="E74" sqref="E74:F74"/>
    </sheetView>
  </sheetViews>
  <sheetFormatPr defaultColWidth="9.00390625" defaultRowHeight="12.75"/>
  <cols>
    <col min="1" max="1" width="46.125" style="86" customWidth="1"/>
    <col min="2" max="2" width="9.00390625" style="86" customWidth="1"/>
    <col min="3" max="3" width="13.00390625" style="86" customWidth="1"/>
    <col min="4" max="4" width="18.00390625" style="86" customWidth="1"/>
    <col min="5" max="5" width="15.375" style="86" customWidth="1"/>
    <col min="6" max="6" width="16.00390625" style="86" customWidth="1"/>
    <col min="7" max="7" width="17.25390625" style="86" customWidth="1"/>
    <col min="8" max="8" width="15.75390625" style="86" customWidth="1"/>
    <col min="9" max="9" width="17.25390625" style="86" customWidth="1"/>
    <col min="10" max="10" width="16.125" style="86" customWidth="1"/>
    <col min="11" max="12" width="16.75390625" style="86" customWidth="1"/>
    <col min="13" max="13" width="15.125" style="86" customWidth="1"/>
    <col min="14" max="15" width="17.625" style="86" customWidth="1"/>
    <col min="16" max="16" width="14.375" style="86" customWidth="1"/>
    <col min="17" max="16384" width="9.125" style="86" customWidth="1"/>
  </cols>
  <sheetData>
    <row r="1" spans="2:15" ht="19.5">
      <c r="B1" s="643" t="s">
        <v>490</v>
      </c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</row>
    <row r="2" spans="2:6" s="87" customFormat="1" ht="24" customHeight="1" hidden="1">
      <c r="B2" s="88"/>
      <c r="D2" s="89"/>
      <c r="E2" s="90"/>
      <c r="F2" s="92" t="s">
        <v>17</v>
      </c>
    </row>
    <row r="3" spans="2:6" s="87" customFormat="1" ht="24" customHeight="1" hidden="1">
      <c r="B3" s="88"/>
      <c r="E3" s="93" t="s">
        <v>273</v>
      </c>
      <c r="F3" s="94" t="s">
        <v>18</v>
      </c>
    </row>
    <row r="4" spans="2:6" s="87" customFormat="1" ht="24" customHeight="1" hidden="1">
      <c r="B4" s="95"/>
      <c r="E4" s="93" t="s">
        <v>274</v>
      </c>
      <c r="F4" s="94"/>
    </row>
    <row r="5" spans="1:6" s="87" customFormat="1" ht="24" customHeight="1" hidden="1">
      <c r="A5" s="96" t="s">
        <v>19</v>
      </c>
      <c r="C5" s="96"/>
      <c r="D5" s="96"/>
      <c r="E5" s="93" t="s">
        <v>275</v>
      </c>
      <c r="F5" s="94"/>
    </row>
    <row r="6" spans="1:6" s="87" customFormat="1" ht="24" customHeight="1" hidden="1">
      <c r="A6" s="97" t="s">
        <v>20</v>
      </c>
      <c r="D6" s="98"/>
      <c r="E6" s="93" t="s">
        <v>276</v>
      </c>
      <c r="F6" s="94"/>
    </row>
    <row r="7" spans="1:6" s="87" customFormat="1" ht="24" customHeight="1" hidden="1">
      <c r="A7" s="96" t="s">
        <v>21</v>
      </c>
      <c r="C7" s="96"/>
      <c r="D7" s="96"/>
      <c r="E7" s="93" t="s">
        <v>277</v>
      </c>
      <c r="F7" s="94"/>
    </row>
    <row r="8" spans="1:6" s="87" customFormat="1" ht="24" customHeight="1" hidden="1">
      <c r="A8" s="96" t="s">
        <v>22</v>
      </c>
      <c r="D8" s="98"/>
      <c r="E8" s="93"/>
      <c r="F8" s="94"/>
    </row>
    <row r="9" spans="1:6" s="87" customFormat="1" ht="24" customHeight="1" hidden="1">
      <c r="A9" s="99"/>
      <c r="C9" s="99"/>
      <c r="E9" s="93" t="s">
        <v>278</v>
      </c>
      <c r="F9" s="94"/>
    </row>
    <row r="10" spans="1:6" s="87" customFormat="1" ht="24" customHeight="1" hidden="1">
      <c r="A10" s="97" t="s">
        <v>23</v>
      </c>
      <c r="D10" s="98"/>
      <c r="E10" s="93" t="s">
        <v>279</v>
      </c>
      <c r="F10" s="100">
        <v>384</v>
      </c>
    </row>
    <row r="11" spans="1:6" s="87" customFormat="1" ht="24" customHeight="1" hidden="1">
      <c r="A11" s="97" t="s">
        <v>24</v>
      </c>
      <c r="C11" s="101"/>
      <c r="D11" s="90"/>
      <c r="E11" s="102"/>
      <c r="F11" s="103"/>
    </row>
    <row r="12" spans="2:6" s="87" customFormat="1" ht="24" customHeight="1" hidden="1">
      <c r="B12" s="99"/>
      <c r="C12" s="99"/>
      <c r="D12" s="99"/>
      <c r="E12" s="99"/>
      <c r="F12" s="104"/>
    </row>
    <row r="13" ht="43.5" customHeight="1">
      <c r="N13" s="86" t="s">
        <v>491</v>
      </c>
    </row>
    <row r="14" spans="1:16" ht="19.5">
      <c r="A14" s="607" t="s">
        <v>492</v>
      </c>
      <c r="B14" s="607"/>
      <c r="C14" s="607"/>
      <c r="D14" s="607"/>
      <c r="E14" s="607"/>
      <c r="F14" s="607"/>
      <c r="G14" s="607"/>
      <c r="H14" s="607"/>
      <c r="I14" s="607"/>
      <c r="J14" s="607"/>
      <c r="K14" s="607"/>
      <c r="L14" s="607"/>
      <c r="M14" s="607"/>
      <c r="N14" s="607"/>
      <c r="O14" s="106"/>
      <c r="P14" s="106"/>
    </row>
    <row r="15" spans="1:16" ht="19.5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</row>
    <row r="16" spans="1:16" ht="19.5">
      <c r="A16" s="607" t="s">
        <v>493</v>
      </c>
      <c r="B16" s="607"/>
      <c r="C16" s="607"/>
      <c r="D16" s="607"/>
      <c r="E16" s="607"/>
      <c r="F16" s="607"/>
      <c r="G16" s="607"/>
      <c r="H16" s="607"/>
      <c r="I16" s="607"/>
      <c r="J16" s="607"/>
      <c r="K16" s="607"/>
      <c r="L16" s="607"/>
      <c r="M16" s="607"/>
      <c r="N16" s="607"/>
      <c r="O16" s="106"/>
      <c r="P16" s="106"/>
    </row>
    <row r="18" spans="1:14" s="291" customFormat="1" ht="18.75" customHeight="1">
      <c r="A18" s="619" t="s">
        <v>0</v>
      </c>
      <c r="B18" s="602" t="s">
        <v>494</v>
      </c>
      <c r="C18" s="602" t="s">
        <v>252</v>
      </c>
      <c r="D18" s="617" t="s">
        <v>253</v>
      </c>
      <c r="E18" s="618"/>
      <c r="F18" s="618" t="s">
        <v>254</v>
      </c>
      <c r="G18" s="618"/>
      <c r="H18" s="618"/>
      <c r="I18" s="618"/>
      <c r="J18" s="618"/>
      <c r="K18" s="618"/>
      <c r="L18" s="618"/>
      <c r="M18" s="618" t="s">
        <v>255</v>
      </c>
      <c r="N18" s="638"/>
    </row>
    <row r="19" spans="1:14" s="291" customFormat="1" ht="18.75" customHeight="1">
      <c r="A19" s="620"/>
      <c r="B19" s="603"/>
      <c r="C19" s="603"/>
      <c r="D19" s="616" t="s">
        <v>298</v>
      </c>
      <c r="E19" s="616" t="s">
        <v>495</v>
      </c>
      <c r="F19" s="616" t="s">
        <v>496</v>
      </c>
      <c r="G19" s="612" t="s">
        <v>497</v>
      </c>
      <c r="H19" s="613"/>
      <c r="I19" s="616" t="s">
        <v>498</v>
      </c>
      <c r="J19" s="616" t="s">
        <v>499</v>
      </c>
      <c r="K19" s="612" t="s">
        <v>500</v>
      </c>
      <c r="L19" s="613"/>
      <c r="M19" s="616" t="s">
        <v>298</v>
      </c>
      <c r="N19" s="644" t="s">
        <v>495</v>
      </c>
    </row>
    <row r="20" spans="1:14" s="291" customFormat="1" ht="78.75">
      <c r="A20" s="621"/>
      <c r="B20" s="604"/>
      <c r="C20" s="604"/>
      <c r="D20" s="604"/>
      <c r="E20" s="604"/>
      <c r="F20" s="604"/>
      <c r="G20" s="292" t="s">
        <v>298</v>
      </c>
      <c r="H20" s="292" t="s">
        <v>495</v>
      </c>
      <c r="I20" s="604"/>
      <c r="J20" s="604"/>
      <c r="K20" s="292" t="s">
        <v>298</v>
      </c>
      <c r="L20" s="292" t="s">
        <v>495</v>
      </c>
      <c r="M20" s="604"/>
      <c r="N20" s="645"/>
    </row>
    <row r="21" spans="1:14" s="108" customFormat="1" ht="21" customHeight="1">
      <c r="A21" s="614" t="s">
        <v>501</v>
      </c>
      <c r="B21" s="293">
        <v>5100</v>
      </c>
      <c r="C21" s="294" t="s">
        <v>334</v>
      </c>
      <c r="D21" s="442">
        <f aca="true" t="shared" si="0" ref="D21:L21">D24+D43+D45</f>
        <v>5229</v>
      </c>
      <c r="E21" s="442">
        <f t="shared" si="0"/>
        <v>-4747</v>
      </c>
      <c r="F21" s="442">
        <f t="shared" si="0"/>
        <v>48</v>
      </c>
      <c r="G21" s="442">
        <f t="shared" si="0"/>
        <v>-4502</v>
      </c>
      <c r="H21" s="442">
        <f t="shared" si="0"/>
        <v>4502</v>
      </c>
      <c r="I21" s="442">
        <f t="shared" si="0"/>
        <v>-47</v>
      </c>
      <c r="J21" s="442">
        <f t="shared" si="0"/>
        <v>0</v>
      </c>
      <c r="K21" s="442">
        <f t="shared" si="0"/>
        <v>0</v>
      </c>
      <c r="L21" s="442">
        <f t="shared" si="0"/>
        <v>0</v>
      </c>
      <c r="M21" s="442">
        <f>D21+F21+G21+K21</f>
        <v>775</v>
      </c>
      <c r="N21" s="443">
        <f>E21+H21+I21+J21+L21</f>
        <v>-292</v>
      </c>
    </row>
    <row r="22" spans="1:14" ht="18.75" customHeight="1">
      <c r="A22" s="615"/>
      <c r="B22" s="295">
        <v>5110</v>
      </c>
      <c r="C22" s="296" t="s">
        <v>265</v>
      </c>
      <c r="D22" s="444">
        <f aca="true" t="shared" si="1" ref="D22:L22">D25+D44+D46</f>
        <v>5135</v>
      </c>
      <c r="E22" s="444">
        <f t="shared" si="1"/>
        <v>-4702</v>
      </c>
      <c r="F22" s="444">
        <f t="shared" si="1"/>
        <v>94</v>
      </c>
      <c r="G22" s="444">
        <f t="shared" si="1"/>
        <v>0</v>
      </c>
      <c r="H22" s="444">
        <f t="shared" si="1"/>
        <v>0</v>
      </c>
      <c r="I22" s="444">
        <f t="shared" si="1"/>
        <v>-45</v>
      </c>
      <c r="J22" s="444">
        <f t="shared" si="1"/>
        <v>0</v>
      </c>
      <c r="K22" s="444">
        <f t="shared" si="1"/>
        <v>0</v>
      </c>
      <c r="L22" s="444">
        <f t="shared" si="1"/>
        <v>0</v>
      </c>
      <c r="M22" s="444">
        <f>D22+F22+G22+K22</f>
        <v>5229</v>
      </c>
      <c r="N22" s="445">
        <f>E22+H22+I22+J22+L22</f>
        <v>-4747</v>
      </c>
    </row>
    <row r="23" spans="1:14" ht="15" customHeight="1">
      <c r="A23" s="297" t="s">
        <v>502</v>
      </c>
      <c r="B23" s="295"/>
      <c r="C23" s="612"/>
      <c r="D23" s="622"/>
      <c r="E23" s="622"/>
      <c r="F23" s="622"/>
      <c r="G23" s="622"/>
      <c r="H23" s="622"/>
      <c r="I23" s="622"/>
      <c r="J23" s="622"/>
      <c r="K23" s="622"/>
      <c r="L23" s="622"/>
      <c r="M23" s="622"/>
      <c r="N23" s="623"/>
    </row>
    <row r="24" spans="1:14" ht="33.75" customHeight="1">
      <c r="A24" s="610" t="s">
        <v>503</v>
      </c>
      <c r="B24" s="295">
        <v>5101</v>
      </c>
      <c r="C24" s="296" t="s">
        <v>334</v>
      </c>
      <c r="D24" s="444">
        <v>5229</v>
      </c>
      <c r="E24" s="444">
        <v>-4747</v>
      </c>
      <c r="F24" s="444">
        <v>48</v>
      </c>
      <c r="G24" s="444">
        <v>-4502</v>
      </c>
      <c r="H24" s="444">
        <v>4502</v>
      </c>
      <c r="I24" s="444">
        <v>-47</v>
      </c>
      <c r="J24" s="444">
        <v>0</v>
      </c>
      <c r="K24" s="444">
        <v>0</v>
      </c>
      <c r="L24" s="444">
        <v>0</v>
      </c>
      <c r="M24" s="444">
        <f aca="true" t="shared" si="2" ref="M24:M46">D24+F24+G24+K24</f>
        <v>775</v>
      </c>
      <c r="N24" s="445">
        <f aca="true" t="shared" si="3" ref="N24:N46">E24+H24+I24+J24+L24</f>
        <v>-292</v>
      </c>
    </row>
    <row r="25" spans="1:14" ht="34.5" customHeight="1">
      <c r="A25" s="611"/>
      <c r="B25" s="295">
        <v>5111</v>
      </c>
      <c r="C25" s="296" t="s">
        <v>265</v>
      </c>
      <c r="D25" s="444">
        <v>5135</v>
      </c>
      <c r="E25" s="444">
        <v>-4702</v>
      </c>
      <c r="F25" s="444">
        <v>94</v>
      </c>
      <c r="G25" s="444">
        <v>0</v>
      </c>
      <c r="H25" s="444">
        <v>0</v>
      </c>
      <c r="I25" s="444">
        <v>-45</v>
      </c>
      <c r="J25" s="444">
        <v>0</v>
      </c>
      <c r="K25" s="444">
        <v>0</v>
      </c>
      <c r="L25" s="444">
        <v>0</v>
      </c>
      <c r="M25" s="444">
        <f t="shared" si="2"/>
        <v>5229</v>
      </c>
      <c r="N25" s="445">
        <f t="shared" si="3"/>
        <v>-4747</v>
      </c>
    </row>
    <row r="26" spans="1:14" ht="21.75" customHeight="1" hidden="1">
      <c r="A26" s="297" t="s">
        <v>504</v>
      </c>
      <c r="B26" s="295">
        <v>5102</v>
      </c>
      <c r="C26" s="296" t="s">
        <v>265</v>
      </c>
      <c r="D26" s="444"/>
      <c r="E26" s="444"/>
      <c r="F26" s="444"/>
      <c r="G26" s="444"/>
      <c r="H26" s="444"/>
      <c r="I26" s="444"/>
      <c r="J26" s="444"/>
      <c r="K26" s="444"/>
      <c r="L26" s="444"/>
      <c r="M26" s="444">
        <f t="shared" si="2"/>
        <v>0</v>
      </c>
      <c r="N26" s="445">
        <f t="shared" si="3"/>
        <v>0</v>
      </c>
    </row>
    <row r="27" spans="1:14" ht="22.5" customHeight="1" hidden="1">
      <c r="A27" s="297"/>
      <c r="B27" s="295">
        <v>5112</v>
      </c>
      <c r="C27" s="296" t="s">
        <v>505</v>
      </c>
      <c r="D27" s="444"/>
      <c r="E27" s="444"/>
      <c r="F27" s="444"/>
      <c r="G27" s="444"/>
      <c r="H27" s="444"/>
      <c r="I27" s="444"/>
      <c r="J27" s="444"/>
      <c r="K27" s="444"/>
      <c r="L27" s="444"/>
      <c r="M27" s="444">
        <f t="shared" si="2"/>
        <v>0</v>
      </c>
      <c r="N27" s="445">
        <f t="shared" si="3"/>
        <v>0</v>
      </c>
    </row>
    <row r="28" spans="1:14" ht="18" customHeight="1" hidden="1">
      <c r="A28" s="297" t="s">
        <v>506</v>
      </c>
      <c r="B28" s="295">
        <v>5103</v>
      </c>
      <c r="C28" s="296" t="s">
        <v>265</v>
      </c>
      <c r="D28" s="444"/>
      <c r="E28" s="444"/>
      <c r="F28" s="444"/>
      <c r="G28" s="444"/>
      <c r="H28" s="444"/>
      <c r="I28" s="444"/>
      <c r="J28" s="444"/>
      <c r="K28" s="444"/>
      <c r="L28" s="444"/>
      <c r="M28" s="444">
        <f t="shared" si="2"/>
        <v>0</v>
      </c>
      <c r="N28" s="445">
        <f t="shared" si="3"/>
        <v>0</v>
      </c>
    </row>
    <row r="29" spans="1:14" ht="18" customHeight="1" hidden="1">
      <c r="A29" s="297"/>
      <c r="B29" s="295">
        <v>5113</v>
      </c>
      <c r="C29" s="296" t="s">
        <v>505</v>
      </c>
      <c r="D29" s="444"/>
      <c r="E29" s="444"/>
      <c r="F29" s="444"/>
      <c r="G29" s="444"/>
      <c r="H29" s="444"/>
      <c r="I29" s="444"/>
      <c r="J29" s="444"/>
      <c r="K29" s="444"/>
      <c r="L29" s="444"/>
      <c r="M29" s="444">
        <f t="shared" si="2"/>
        <v>0</v>
      </c>
      <c r="N29" s="445">
        <f t="shared" si="3"/>
        <v>0</v>
      </c>
    </row>
    <row r="30" spans="1:14" ht="18" customHeight="1" hidden="1">
      <c r="A30" s="297" t="s">
        <v>507</v>
      </c>
      <c r="B30" s="295">
        <v>5104</v>
      </c>
      <c r="C30" s="296" t="s">
        <v>265</v>
      </c>
      <c r="D30" s="444"/>
      <c r="E30" s="444"/>
      <c r="F30" s="444"/>
      <c r="G30" s="444"/>
      <c r="H30" s="444"/>
      <c r="I30" s="444"/>
      <c r="J30" s="444"/>
      <c r="K30" s="444"/>
      <c r="L30" s="444"/>
      <c r="M30" s="444">
        <f t="shared" si="2"/>
        <v>0</v>
      </c>
      <c r="N30" s="445">
        <f t="shared" si="3"/>
        <v>0</v>
      </c>
    </row>
    <row r="31" spans="1:14" ht="18" customHeight="1" hidden="1">
      <c r="A31" s="297"/>
      <c r="B31" s="295">
        <v>5114</v>
      </c>
      <c r="C31" s="296" t="s">
        <v>505</v>
      </c>
      <c r="D31" s="444"/>
      <c r="E31" s="444"/>
      <c r="F31" s="444"/>
      <c r="G31" s="444"/>
      <c r="H31" s="444"/>
      <c r="I31" s="444"/>
      <c r="J31" s="444"/>
      <c r="K31" s="444"/>
      <c r="L31" s="444"/>
      <c r="M31" s="444">
        <f t="shared" si="2"/>
        <v>0</v>
      </c>
      <c r="N31" s="445">
        <f t="shared" si="3"/>
        <v>0</v>
      </c>
    </row>
    <row r="32" spans="1:14" ht="27.75" customHeight="1" hidden="1">
      <c r="A32" s="297" t="s">
        <v>508</v>
      </c>
      <c r="B32" s="295">
        <v>5105</v>
      </c>
      <c r="C32" s="296" t="s">
        <v>265</v>
      </c>
      <c r="D32" s="444"/>
      <c r="E32" s="444"/>
      <c r="F32" s="444"/>
      <c r="G32" s="444"/>
      <c r="H32" s="444"/>
      <c r="I32" s="444"/>
      <c r="J32" s="444"/>
      <c r="K32" s="444"/>
      <c r="L32" s="444"/>
      <c r="M32" s="444">
        <f t="shared" si="2"/>
        <v>0</v>
      </c>
      <c r="N32" s="445">
        <f t="shared" si="3"/>
        <v>0</v>
      </c>
    </row>
    <row r="33" spans="1:14" ht="27" customHeight="1" hidden="1">
      <c r="A33" s="297"/>
      <c r="B33" s="295">
        <v>5115</v>
      </c>
      <c r="C33" s="296" t="s">
        <v>505</v>
      </c>
      <c r="D33" s="444"/>
      <c r="E33" s="444"/>
      <c r="F33" s="444"/>
      <c r="G33" s="444"/>
      <c r="H33" s="444"/>
      <c r="I33" s="444"/>
      <c r="J33" s="444"/>
      <c r="K33" s="444"/>
      <c r="L33" s="444"/>
      <c r="M33" s="444">
        <f t="shared" si="2"/>
        <v>0</v>
      </c>
      <c r="N33" s="445">
        <f t="shared" si="3"/>
        <v>0</v>
      </c>
    </row>
    <row r="34" spans="1:14" ht="18" customHeight="1" hidden="1">
      <c r="A34" s="297" t="s">
        <v>509</v>
      </c>
      <c r="B34" s="295">
        <v>5106</v>
      </c>
      <c r="C34" s="296" t="s">
        <v>265</v>
      </c>
      <c r="D34" s="444"/>
      <c r="E34" s="444"/>
      <c r="F34" s="444"/>
      <c r="G34" s="444"/>
      <c r="H34" s="444"/>
      <c r="I34" s="444"/>
      <c r="J34" s="444"/>
      <c r="K34" s="444"/>
      <c r="L34" s="444"/>
      <c r="M34" s="444">
        <f t="shared" si="2"/>
        <v>0</v>
      </c>
      <c r="N34" s="445">
        <f t="shared" si="3"/>
        <v>0</v>
      </c>
    </row>
    <row r="35" spans="1:14" ht="18" customHeight="1" hidden="1">
      <c r="A35" s="297"/>
      <c r="B35" s="295">
        <v>5116</v>
      </c>
      <c r="C35" s="296" t="s">
        <v>505</v>
      </c>
      <c r="D35" s="444"/>
      <c r="E35" s="444"/>
      <c r="F35" s="444"/>
      <c r="G35" s="444"/>
      <c r="H35" s="444"/>
      <c r="I35" s="444"/>
      <c r="J35" s="444"/>
      <c r="K35" s="444"/>
      <c r="L35" s="444"/>
      <c r="M35" s="444">
        <f t="shared" si="2"/>
        <v>0</v>
      </c>
      <c r="N35" s="445">
        <f t="shared" si="3"/>
        <v>0</v>
      </c>
    </row>
    <row r="36" spans="1:14" ht="18.75" customHeight="1" hidden="1">
      <c r="A36" s="297"/>
      <c r="B36" s="295"/>
      <c r="C36" s="296"/>
      <c r="D36" s="446"/>
      <c r="E36" s="446"/>
      <c r="F36" s="446"/>
      <c r="G36" s="446"/>
      <c r="H36" s="446"/>
      <c r="I36" s="446"/>
      <c r="J36" s="446"/>
      <c r="K36" s="446"/>
      <c r="L36" s="446"/>
      <c r="M36" s="444">
        <f t="shared" si="2"/>
        <v>0</v>
      </c>
      <c r="N36" s="445">
        <f t="shared" si="3"/>
        <v>0</v>
      </c>
    </row>
    <row r="37" spans="1:14" ht="18.75" customHeight="1" hidden="1">
      <c r="A37" s="297"/>
      <c r="B37" s="295"/>
      <c r="C37" s="296"/>
      <c r="D37" s="446"/>
      <c r="E37" s="446"/>
      <c r="F37" s="446"/>
      <c r="G37" s="446"/>
      <c r="H37" s="446"/>
      <c r="I37" s="446"/>
      <c r="J37" s="446"/>
      <c r="K37" s="446"/>
      <c r="L37" s="446"/>
      <c r="M37" s="444">
        <f t="shared" si="2"/>
        <v>0</v>
      </c>
      <c r="N37" s="445">
        <f t="shared" si="3"/>
        <v>0</v>
      </c>
    </row>
    <row r="38" spans="1:14" ht="18.75" customHeight="1" hidden="1">
      <c r="A38" s="297"/>
      <c r="B38" s="295"/>
      <c r="C38" s="296"/>
      <c r="D38" s="446"/>
      <c r="E38" s="446"/>
      <c r="F38" s="446"/>
      <c r="G38" s="446"/>
      <c r="H38" s="446"/>
      <c r="I38" s="446"/>
      <c r="J38" s="446"/>
      <c r="K38" s="446"/>
      <c r="L38" s="446"/>
      <c r="M38" s="444">
        <f t="shared" si="2"/>
        <v>0</v>
      </c>
      <c r="N38" s="445">
        <f t="shared" si="3"/>
        <v>0</v>
      </c>
    </row>
    <row r="39" spans="1:14" ht="18.75" customHeight="1" hidden="1">
      <c r="A39" s="297"/>
      <c r="B39" s="295"/>
      <c r="C39" s="296"/>
      <c r="D39" s="446"/>
      <c r="E39" s="446"/>
      <c r="F39" s="446"/>
      <c r="G39" s="446"/>
      <c r="H39" s="446"/>
      <c r="I39" s="446"/>
      <c r="J39" s="446"/>
      <c r="K39" s="446"/>
      <c r="L39" s="446"/>
      <c r="M39" s="444">
        <f t="shared" si="2"/>
        <v>0</v>
      </c>
      <c r="N39" s="445">
        <f t="shared" si="3"/>
        <v>0</v>
      </c>
    </row>
    <row r="40" spans="1:14" ht="18.75" customHeight="1" hidden="1">
      <c r="A40" s="297"/>
      <c r="B40" s="295"/>
      <c r="C40" s="296"/>
      <c r="D40" s="446"/>
      <c r="E40" s="446"/>
      <c r="F40" s="446"/>
      <c r="G40" s="446"/>
      <c r="H40" s="446"/>
      <c r="I40" s="446"/>
      <c r="J40" s="446"/>
      <c r="K40" s="446"/>
      <c r="L40" s="446"/>
      <c r="M40" s="444">
        <f t="shared" si="2"/>
        <v>0</v>
      </c>
      <c r="N40" s="445">
        <f t="shared" si="3"/>
        <v>0</v>
      </c>
    </row>
    <row r="41" spans="1:14" ht="18.75" customHeight="1" hidden="1">
      <c r="A41" s="297"/>
      <c r="B41" s="295"/>
      <c r="C41" s="296"/>
      <c r="D41" s="446"/>
      <c r="E41" s="446"/>
      <c r="F41" s="446"/>
      <c r="G41" s="446"/>
      <c r="H41" s="446"/>
      <c r="I41" s="446"/>
      <c r="J41" s="446"/>
      <c r="K41" s="446"/>
      <c r="L41" s="446"/>
      <c r="M41" s="444">
        <f t="shared" si="2"/>
        <v>0</v>
      </c>
      <c r="N41" s="445">
        <f t="shared" si="3"/>
        <v>0</v>
      </c>
    </row>
    <row r="42" spans="1:14" ht="18.75" customHeight="1" hidden="1">
      <c r="A42" s="297"/>
      <c r="B42" s="295"/>
      <c r="C42" s="296"/>
      <c r="D42" s="446"/>
      <c r="E42" s="446"/>
      <c r="F42" s="446"/>
      <c r="G42" s="446"/>
      <c r="H42" s="446"/>
      <c r="I42" s="446"/>
      <c r="J42" s="446"/>
      <c r="K42" s="446"/>
      <c r="L42" s="446"/>
      <c r="M42" s="444">
        <f t="shared" si="2"/>
        <v>0</v>
      </c>
      <c r="N42" s="445">
        <f t="shared" si="3"/>
        <v>0</v>
      </c>
    </row>
    <row r="43" spans="1:14" ht="18" customHeight="1">
      <c r="A43" s="610" t="s">
        <v>510</v>
      </c>
      <c r="B43" s="295">
        <v>5102</v>
      </c>
      <c r="C43" s="296" t="s">
        <v>334</v>
      </c>
      <c r="D43" s="444">
        <v>0</v>
      </c>
      <c r="E43" s="444">
        <v>0</v>
      </c>
      <c r="F43" s="444">
        <v>0</v>
      </c>
      <c r="G43" s="444">
        <v>0</v>
      </c>
      <c r="H43" s="444">
        <v>0</v>
      </c>
      <c r="I43" s="444">
        <v>0</v>
      </c>
      <c r="J43" s="444"/>
      <c r="K43" s="444"/>
      <c r="L43" s="444"/>
      <c r="M43" s="444">
        <f t="shared" si="2"/>
        <v>0</v>
      </c>
      <c r="N43" s="445">
        <f t="shared" si="3"/>
        <v>0</v>
      </c>
    </row>
    <row r="44" spans="1:14" ht="18" customHeight="1">
      <c r="A44" s="611"/>
      <c r="B44" s="295">
        <v>5112</v>
      </c>
      <c r="C44" s="298" t="s">
        <v>265</v>
      </c>
      <c r="D44" s="444">
        <v>0</v>
      </c>
      <c r="E44" s="444">
        <v>0</v>
      </c>
      <c r="F44" s="444">
        <v>0</v>
      </c>
      <c r="G44" s="444">
        <v>0</v>
      </c>
      <c r="H44" s="444">
        <v>0</v>
      </c>
      <c r="I44" s="444">
        <v>0</v>
      </c>
      <c r="J44" s="444"/>
      <c r="K44" s="444"/>
      <c r="L44" s="444"/>
      <c r="M44" s="444">
        <f t="shared" si="2"/>
        <v>0</v>
      </c>
      <c r="N44" s="445">
        <f t="shared" si="3"/>
        <v>0</v>
      </c>
    </row>
    <row r="45" spans="1:14" ht="18" customHeight="1">
      <c r="A45" s="610" t="s">
        <v>489</v>
      </c>
      <c r="B45" s="295">
        <v>5104</v>
      </c>
      <c r="C45" s="296" t="s">
        <v>334</v>
      </c>
      <c r="D45" s="444">
        <v>0</v>
      </c>
      <c r="E45" s="444">
        <v>0</v>
      </c>
      <c r="F45" s="444">
        <v>0</v>
      </c>
      <c r="G45" s="444">
        <v>0</v>
      </c>
      <c r="H45" s="444">
        <v>0</v>
      </c>
      <c r="I45" s="444">
        <v>0</v>
      </c>
      <c r="J45" s="444">
        <v>0</v>
      </c>
      <c r="K45" s="444">
        <v>0</v>
      </c>
      <c r="L45" s="444">
        <v>0</v>
      </c>
      <c r="M45" s="444">
        <f t="shared" si="2"/>
        <v>0</v>
      </c>
      <c r="N45" s="445">
        <f t="shared" si="3"/>
        <v>0</v>
      </c>
    </row>
    <row r="46" spans="1:14" ht="18" customHeight="1">
      <c r="A46" s="631"/>
      <c r="B46" s="299">
        <v>5114</v>
      </c>
      <c r="C46" s="300" t="s">
        <v>265</v>
      </c>
      <c r="D46" s="447">
        <v>0</v>
      </c>
      <c r="E46" s="447">
        <v>0</v>
      </c>
      <c r="F46" s="447">
        <v>0</v>
      </c>
      <c r="G46" s="447">
        <v>0</v>
      </c>
      <c r="H46" s="447">
        <v>0</v>
      </c>
      <c r="I46" s="447">
        <v>0</v>
      </c>
      <c r="J46" s="447">
        <v>0</v>
      </c>
      <c r="K46" s="447">
        <v>0</v>
      </c>
      <c r="L46" s="447">
        <v>0</v>
      </c>
      <c r="M46" s="447">
        <f t="shared" si="2"/>
        <v>0</v>
      </c>
      <c r="N46" s="448">
        <f t="shared" si="3"/>
        <v>0</v>
      </c>
    </row>
    <row r="47" spans="1:16" ht="21.75" customHeight="1" hidden="1">
      <c r="A47" s="627"/>
      <c r="B47" s="301"/>
      <c r="C47" s="302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4"/>
      <c r="O47" s="305"/>
      <c r="P47" s="305"/>
    </row>
    <row r="48" spans="1:16" ht="23.25" customHeight="1" hidden="1">
      <c r="A48" s="628"/>
      <c r="B48" s="301"/>
      <c r="C48" s="302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4"/>
      <c r="O48" s="305"/>
      <c r="P48" s="305"/>
    </row>
    <row r="49" spans="1:16" ht="23.25" customHeight="1" hidden="1">
      <c r="A49" s="306"/>
      <c r="B49" s="301"/>
      <c r="C49" s="632"/>
      <c r="D49" s="633"/>
      <c r="E49" s="633"/>
      <c r="F49" s="633"/>
      <c r="G49" s="633"/>
      <c r="H49" s="633"/>
      <c r="I49" s="633"/>
      <c r="J49" s="633"/>
      <c r="K49" s="633"/>
      <c r="L49" s="633"/>
      <c r="M49" s="633"/>
      <c r="N49" s="634"/>
      <c r="O49" s="305"/>
      <c r="P49" s="305"/>
    </row>
    <row r="50" spans="1:16" ht="22.5" customHeight="1" hidden="1">
      <c r="A50" s="608"/>
      <c r="B50" s="301"/>
      <c r="C50" s="302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4"/>
      <c r="O50" s="305"/>
      <c r="P50" s="305"/>
    </row>
    <row r="51" spans="1:16" ht="29.25" customHeight="1" hidden="1">
      <c r="A51" s="626"/>
      <c r="B51" s="301"/>
      <c r="C51" s="302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4"/>
      <c r="O51" s="305"/>
      <c r="P51" s="305"/>
    </row>
    <row r="52" spans="1:16" ht="19.5" customHeight="1" hidden="1">
      <c r="A52" s="608"/>
      <c r="B52" s="301"/>
      <c r="C52" s="302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4"/>
      <c r="O52" s="305"/>
      <c r="P52" s="305"/>
    </row>
    <row r="53" spans="1:16" ht="17.25" customHeight="1" hidden="1">
      <c r="A53" s="626"/>
      <c r="B53" s="301"/>
      <c r="C53" s="302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4"/>
      <c r="O53" s="305"/>
      <c r="P53" s="305"/>
    </row>
    <row r="54" spans="1:16" ht="17.25" customHeight="1" hidden="1">
      <c r="A54" s="608"/>
      <c r="B54" s="301"/>
      <c r="C54" s="302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4"/>
      <c r="O54" s="305"/>
      <c r="P54" s="305"/>
    </row>
    <row r="55" spans="1:16" ht="18" customHeight="1" hidden="1">
      <c r="A55" s="609"/>
      <c r="B55" s="307"/>
      <c r="C55" s="308"/>
      <c r="D55" s="309"/>
      <c r="E55" s="309"/>
      <c r="F55" s="309"/>
      <c r="G55" s="309"/>
      <c r="H55" s="309"/>
      <c r="I55" s="309"/>
      <c r="J55" s="309"/>
      <c r="K55" s="309"/>
      <c r="L55" s="309"/>
      <c r="M55" s="309"/>
      <c r="N55" s="310"/>
      <c r="O55" s="305"/>
      <c r="P55" s="305"/>
    </row>
    <row r="56" spans="1:16" ht="12.75" customHeight="1">
      <c r="A56" s="311"/>
      <c r="B56" s="305"/>
      <c r="C56" s="305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</row>
    <row r="57" spans="1:16" ht="12.75" customHeight="1" hidden="1">
      <c r="A57" s="311"/>
      <c r="B57" s="305"/>
      <c r="C57" s="305"/>
      <c r="D57" s="305"/>
      <c r="E57" s="305"/>
      <c r="F57" s="305"/>
      <c r="G57" s="305"/>
      <c r="H57" s="305"/>
      <c r="I57" s="305"/>
      <c r="J57" s="305"/>
      <c r="K57" s="305"/>
      <c r="L57" s="305"/>
      <c r="M57" s="305"/>
      <c r="N57" s="305"/>
      <c r="O57" s="305"/>
      <c r="P57" s="305"/>
    </row>
    <row r="58" spans="1:16" ht="18.75" customHeight="1" hidden="1">
      <c r="A58" s="311"/>
      <c r="B58" s="305"/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</row>
    <row r="59" spans="1:16" ht="18.75" customHeight="1" hidden="1">
      <c r="A59" s="311"/>
      <c r="B59" s="305"/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</row>
    <row r="60" spans="1:16" ht="18.75" customHeight="1" hidden="1">
      <c r="A60" s="311"/>
      <c r="B60" s="305"/>
      <c r="C60" s="305"/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</row>
    <row r="61" spans="1:16" ht="18.75" customHeight="1" hidden="1">
      <c r="A61" s="311"/>
      <c r="B61" s="305"/>
      <c r="C61" s="305"/>
      <c r="D61" s="305"/>
      <c r="E61" s="305"/>
      <c r="F61" s="305"/>
      <c r="G61" s="305"/>
      <c r="H61" s="305"/>
      <c r="I61" s="305"/>
      <c r="J61" s="305"/>
      <c r="K61" s="305"/>
      <c r="L61" s="305"/>
      <c r="M61" s="305"/>
      <c r="N61" s="305"/>
      <c r="O61" s="305"/>
      <c r="P61" s="305"/>
    </row>
    <row r="62" spans="1:16" ht="18.75" customHeight="1" hidden="1">
      <c r="A62" s="311"/>
      <c r="B62" s="305"/>
      <c r="C62" s="305"/>
      <c r="D62" s="305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</row>
    <row r="63" spans="1:16" ht="18.75" customHeight="1" hidden="1">
      <c r="A63" s="311"/>
      <c r="B63" s="305"/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5"/>
    </row>
    <row r="64" spans="1:16" ht="18.75" customHeight="1" hidden="1">
      <c r="A64" s="311"/>
      <c r="B64" s="305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</row>
    <row r="65" spans="1:16" ht="18.75" customHeight="1" hidden="1">
      <c r="A65" s="311"/>
      <c r="B65" s="305"/>
      <c r="C65" s="305"/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</row>
    <row r="66" s="311" customFormat="1" ht="18.75" customHeight="1" hidden="1"/>
    <row r="67" spans="1:3" ht="18.75" customHeight="1" hidden="1">
      <c r="A67" s="153"/>
      <c r="B67" s="312"/>
      <c r="C67" s="153"/>
    </row>
    <row r="68" ht="18.75" customHeight="1"/>
    <row r="69" spans="1:9" s="313" customFormat="1" ht="18.75" customHeight="1">
      <c r="A69" s="607" t="s">
        <v>511</v>
      </c>
      <c r="B69" s="607"/>
      <c r="C69" s="607"/>
      <c r="D69" s="607"/>
      <c r="E69" s="607"/>
      <c r="F69" s="607"/>
      <c r="G69" s="607"/>
      <c r="H69" s="607"/>
      <c r="I69" s="607"/>
    </row>
    <row r="70" ht="14.25" customHeight="1"/>
    <row r="71" spans="1:8" ht="39" customHeight="1">
      <c r="A71" s="160" t="s">
        <v>291</v>
      </c>
      <c r="B71" s="126" t="s">
        <v>1</v>
      </c>
      <c r="C71" s="605" t="s">
        <v>659</v>
      </c>
      <c r="D71" s="606"/>
      <c r="E71" s="605" t="s">
        <v>660</v>
      </c>
      <c r="F71" s="635"/>
      <c r="G71" s="605" t="s">
        <v>513</v>
      </c>
      <c r="H71" s="639"/>
    </row>
    <row r="72" spans="1:8" ht="18.75" customHeight="1">
      <c r="A72" s="163" t="s">
        <v>514</v>
      </c>
      <c r="B72" s="293">
        <v>5120</v>
      </c>
      <c r="C72" s="636">
        <f>C74+C87</f>
        <v>700</v>
      </c>
      <c r="D72" s="637"/>
      <c r="E72" s="636">
        <f>E74+E87</f>
        <v>607</v>
      </c>
      <c r="F72" s="640"/>
      <c r="G72" s="636">
        <f>G74+G87</f>
        <v>501</v>
      </c>
      <c r="H72" s="641"/>
    </row>
    <row r="73" spans="1:8" ht="18.75" customHeight="1">
      <c r="A73" s="315" t="s">
        <v>502</v>
      </c>
      <c r="B73" s="316"/>
      <c r="C73" s="317"/>
      <c r="D73" s="317"/>
      <c r="E73" s="317"/>
      <c r="F73" s="317"/>
      <c r="G73" s="317"/>
      <c r="H73" s="318"/>
    </row>
    <row r="74" spans="1:8" ht="66" customHeight="1">
      <c r="A74" s="159" t="s">
        <v>503</v>
      </c>
      <c r="B74" s="295">
        <v>5121</v>
      </c>
      <c r="C74" s="624">
        <v>700</v>
      </c>
      <c r="D74" s="625"/>
      <c r="E74" s="624">
        <v>607</v>
      </c>
      <c r="F74" s="629"/>
      <c r="G74" s="624">
        <v>501</v>
      </c>
      <c r="H74" s="630"/>
    </row>
    <row r="75" spans="1:8" ht="40.5" customHeight="1" hidden="1">
      <c r="A75" s="166" t="s">
        <v>504</v>
      </c>
      <c r="B75" s="295">
        <v>5122</v>
      </c>
      <c r="C75" s="624"/>
      <c r="D75" s="625"/>
      <c r="E75" s="624"/>
      <c r="F75" s="629"/>
      <c r="G75" s="624"/>
      <c r="H75" s="630"/>
    </row>
    <row r="76" spans="1:8" ht="18.75" customHeight="1" hidden="1">
      <c r="A76" s="166" t="s">
        <v>506</v>
      </c>
      <c r="B76" s="295">
        <v>5123</v>
      </c>
      <c r="C76" s="624"/>
      <c r="D76" s="625"/>
      <c r="E76" s="624"/>
      <c r="F76" s="629"/>
      <c r="G76" s="624"/>
      <c r="H76" s="630"/>
    </row>
    <row r="77" spans="1:8" ht="18.75" customHeight="1" hidden="1">
      <c r="A77" s="166" t="s">
        <v>507</v>
      </c>
      <c r="B77" s="295">
        <v>5124</v>
      </c>
      <c r="C77" s="624"/>
      <c r="D77" s="625"/>
      <c r="E77" s="624"/>
      <c r="F77" s="629"/>
      <c r="G77" s="624"/>
      <c r="H77" s="630"/>
    </row>
    <row r="78" spans="1:8" ht="60" customHeight="1" hidden="1">
      <c r="A78" s="166" t="s">
        <v>508</v>
      </c>
      <c r="B78" s="295">
        <v>5125</v>
      </c>
      <c r="C78" s="624"/>
      <c r="D78" s="625"/>
      <c r="E78" s="624"/>
      <c r="F78" s="629"/>
      <c r="G78" s="624"/>
      <c r="H78" s="630"/>
    </row>
    <row r="79" spans="1:8" ht="18.75" customHeight="1" hidden="1">
      <c r="A79" s="166" t="s">
        <v>509</v>
      </c>
      <c r="B79" s="295">
        <v>5126</v>
      </c>
      <c r="C79" s="624"/>
      <c r="D79" s="629"/>
      <c r="E79" s="624"/>
      <c r="F79" s="629"/>
      <c r="G79" s="624"/>
      <c r="H79" s="630"/>
    </row>
    <row r="80" spans="1:8" ht="18.75" customHeight="1" hidden="1">
      <c r="A80" s="159"/>
      <c r="B80" s="295"/>
      <c r="C80" s="444"/>
      <c r="D80" s="444"/>
      <c r="E80" s="444"/>
      <c r="F80" s="444"/>
      <c r="G80" s="444"/>
      <c r="H80" s="449"/>
    </row>
    <row r="81" spans="1:8" ht="18.75" customHeight="1" hidden="1">
      <c r="A81" s="159"/>
      <c r="B81" s="295"/>
      <c r="C81" s="444"/>
      <c r="D81" s="444"/>
      <c r="E81" s="444"/>
      <c r="F81" s="444"/>
      <c r="G81" s="444"/>
      <c r="H81" s="449"/>
    </row>
    <row r="82" spans="1:8" ht="18.75" customHeight="1" hidden="1">
      <c r="A82" s="159"/>
      <c r="B82" s="295"/>
      <c r="C82" s="444"/>
      <c r="D82" s="444"/>
      <c r="E82" s="444"/>
      <c r="F82" s="444"/>
      <c r="G82" s="444"/>
      <c r="H82" s="449"/>
    </row>
    <row r="83" spans="1:8" ht="18.75" customHeight="1" hidden="1">
      <c r="A83" s="159"/>
      <c r="B83" s="295"/>
      <c r="C83" s="444"/>
      <c r="D83" s="444"/>
      <c r="E83" s="444"/>
      <c r="F83" s="444"/>
      <c r="G83" s="444"/>
      <c r="H83" s="449"/>
    </row>
    <row r="84" spans="1:8" ht="18.75" customHeight="1" hidden="1">
      <c r="A84" s="159"/>
      <c r="B84" s="295"/>
      <c r="C84" s="444"/>
      <c r="D84" s="444"/>
      <c r="E84" s="444"/>
      <c r="F84" s="444"/>
      <c r="G84" s="444"/>
      <c r="H84" s="449"/>
    </row>
    <row r="85" spans="1:8" ht="18.75" customHeight="1" hidden="1">
      <c r="A85" s="159"/>
      <c r="B85" s="295"/>
      <c r="C85" s="444"/>
      <c r="D85" s="444"/>
      <c r="E85" s="444"/>
      <c r="F85" s="444"/>
      <c r="G85" s="444"/>
      <c r="H85" s="449"/>
    </row>
    <row r="86" spans="1:8" s="321" customFormat="1" ht="18.75" customHeight="1" hidden="1">
      <c r="A86" s="319" t="s">
        <v>2</v>
      </c>
      <c r="B86" s="320">
        <v>5128</v>
      </c>
      <c r="C86" s="450"/>
      <c r="D86" s="450"/>
      <c r="E86" s="450"/>
      <c r="F86" s="450"/>
      <c r="G86" s="450"/>
      <c r="H86" s="451"/>
    </row>
    <row r="87" spans="1:8" ht="18.75" customHeight="1">
      <c r="A87" s="322" t="s">
        <v>489</v>
      </c>
      <c r="B87" s="299">
        <v>5129</v>
      </c>
      <c r="C87" s="598">
        <v>0</v>
      </c>
      <c r="D87" s="599"/>
      <c r="E87" s="598">
        <v>0</v>
      </c>
      <c r="F87" s="599"/>
      <c r="G87" s="598">
        <v>0</v>
      </c>
      <c r="H87" s="642"/>
    </row>
    <row r="88" spans="1:5" s="39" customFormat="1" ht="23.25" customHeight="1">
      <c r="A88" s="40"/>
      <c r="B88" s="323"/>
      <c r="C88" s="600"/>
      <c r="D88" s="600"/>
      <c r="E88" s="600"/>
    </row>
    <row r="89" spans="1:6" s="42" customFormat="1" ht="16.5" customHeight="1">
      <c r="A89" s="167"/>
      <c r="B89" s="41"/>
      <c r="C89" s="601"/>
      <c r="D89" s="601"/>
      <c r="E89" s="601"/>
      <c r="F89" s="601"/>
    </row>
    <row r="90" spans="1:6" s="1" customFormat="1" ht="19.5" customHeight="1">
      <c r="A90" s="43"/>
      <c r="B90" s="2"/>
      <c r="C90" s="583"/>
      <c r="D90" s="583"/>
      <c r="E90" s="583"/>
      <c r="F90" s="583"/>
    </row>
    <row r="91" spans="1:4" s="50" customFormat="1" ht="20.25" customHeight="1">
      <c r="A91" s="80"/>
      <c r="B91" s="57"/>
      <c r="D91" s="58"/>
    </row>
    <row r="92" spans="1:6" s="62" customFormat="1" ht="30.75" customHeight="1">
      <c r="A92" s="43"/>
      <c r="B92" s="583"/>
      <c r="C92" s="583"/>
      <c r="D92" s="583"/>
      <c r="E92" s="61"/>
      <c r="F92" s="61"/>
    </row>
    <row r="93" spans="1:6" s="64" customFormat="1" ht="18.75" customHeight="1">
      <c r="A93" s="240"/>
      <c r="B93" s="289"/>
      <c r="C93" s="63"/>
      <c r="D93" s="290"/>
      <c r="E93" s="63"/>
      <c r="F93" s="63"/>
    </row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</sheetData>
  <sheetProtection/>
  <mergeCells count="60">
    <mergeCell ref="G87:H87"/>
    <mergeCell ref="G77:H77"/>
    <mergeCell ref="G78:H78"/>
    <mergeCell ref="B1:O1"/>
    <mergeCell ref="A16:N16"/>
    <mergeCell ref="A14:N14"/>
    <mergeCell ref="K19:L19"/>
    <mergeCell ref="M19:M20"/>
    <mergeCell ref="I19:I20"/>
    <mergeCell ref="N19:N20"/>
    <mergeCell ref="M18:N18"/>
    <mergeCell ref="C18:C20"/>
    <mergeCell ref="J19:J20"/>
    <mergeCell ref="G75:H75"/>
    <mergeCell ref="G76:H76"/>
    <mergeCell ref="G71:H71"/>
    <mergeCell ref="E75:F75"/>
    <mergeCell ref="E72:F72"/>
    <mergeCell ref="G72:H72"/>
    <mergeCell ref="G74:H74"/>
    <mergeCell ref="E87:F87"/>
    <mergeCell ref="E71:F71"/>
    <mergeCell ref="E77:F77"/>
    <mergeCell ref="E78:F78"/>
    <mergeCell ref="C76:D76"/>
    <mergeCell ref="C77:D77"/>
    <mergeCell ref="C72:D72"/>
    <mergeCell ref="C74:D74"/>
    <mergeCell ref="E74:F74"/>
    <mergeCell ref="C78:D78"/>
    <mergeCell ref="E79:F79"/>
    <mergeCell ref="G79:H79"/>
    <mergeCell ref="A45:A46"/>
    <mergeCell ref="C49:N49"/>
    <mergeCell ref="E76:F76"/>
    <mergeCell ref="C79:D79"/>
    <mergeCell ref="C23:N23"/>
    <mergeCell ref="A24:A25"/>
    <mergeCell ref="C75:D75"/>
    <mergeCell ref="A50:A51"/>
    <mergeCell ref="A52:A53"/>
    <mergeCell ref="A47:A48"/>
    <mergeCell ref="G19:H19"/>
    <mergeCell ref="A21:A22"/>
    <mergeCell ref="D19:D20"/>
    <mergeCell ref="D18:E18"/>
    <mergeCell ref="F18:L18"/>
    <mergeCell ref="F19:F20"/>
    <mergeCell ref="E19:E20"/>
    <mergeCell ref="A18:A20"/>
    <mergeCell ref="C87:D87"/>
    <mergeCell ref="B92:D92"/>
    <mergeCell ref="C88:E88"/>
    <mergeCell ref="C89:F89"/>
    <mergeCell ref="C90:F90"/>
    <mergeCell ref="B18:B20"/>
    <mergeCell ref="C71:D71"/>
    <mergeCell ref="A69:I69"/>
    <mergeCell ref="A54:A55"/>
    <mergeCell ref="A43:A44"/>
  </mergeCells>
  <printOptions/>
  <pageMargins left="0.42" right="0.2362204724409449" top="0.56" bottom="0.2362204724409449" header="0.37" footer="0.15748031496062992"/>
  <pageSetup fitToHeight="1" fitToWidth="1"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8"/>
  <sheetViews>
    <sheetView zoomScale="75" zoomScaleNormal="75" zoomScalePageLayoutView="0" workbookViewId="0" topLeftCell="A1">
      <selection activeCell="I37" sqref="I37"/>
    </sheetView>
  </sheetViews>
  <sheetFormatPr defaultColWidth="9.00390625" defaultRowHeight="12.75"/>
  <cols>
    <col min="1" max="1" width="45.00390625" style="0" customWidth="1"/>
    <col min="2" max="2" width="9.375" style="324" customWidth="1"/>
    <col min="3" max="3" width="17.625" style="0" customWidth="1"/>
    <col min="4" max="4" width="18.125" style="324" customWidth="1"/>
    <col min="5" max="5" width="18.75390625" style="324" customWidth="1"/>
    <col min="6" max="6" width="20.00390625" style="324" customWidth="1"/>
    <col min="7" max="7" width="17.00390625" style="324" customWidth="1"/>
    <col min="8" max="8" width="20.375" style="324" customWidth="1"/>
    <col min="9" max="9" width="17.00390625" style="324" customWidth="1"/>
    <col min="10" max="10" width="17.625" style="324" customWidth="1"/>
    <col min="11" max="11" width="17.875" style="324" customWidth="1"/>
    <col min="12" max="12" width="17.25390625" style="0" customWidth="1"/>
    <col min="13" max="13" width="19.375" style="0" customWidth="1"/>
  </cols>
  <sheetData>
    <row r="1" s="86" customFormat="1" ht="15.75"/>
    <row r="2" spans="2:6" s="87" customFormat="1" ht="24" customHeight="1" hidden="1">
      <c r="B2" s="88"/>
      <c r="D2" s="89"/>
      <c r="E2" s="90"/>
      <c r="F2" s="92" t="s">
        <v>17</v>
      </c>
    </row>
    <row r="3" spans="2:6" s="87" customFormat="1" ht="24" customHeight="1" hidden="1">
      <c r="B3" s="88"/>
      <c r="E3" s="93" t="s">
        <v>273</v>
      </c>
      <c r="F3" s="94" t="s">
        <v>18</v>
      </c>
    </row>
    <row r="4" spans="2:6" s="87" customFormat="1" ht="24" customHeight="1" hidden="1">
      <c r="B4" s="95"/>
      <c r="E4" s="93" t="s">
        <v>274</v>
      </c>
      <c r="F4" s="94"/>
    </row>
    <row r="5" spans="1:6" s="87" customFormat="1" ht="24" customHeight="1" hidden="1">
      <c r="A5" s="96" t="s">
        <v>19</v>
      </c>
      <c r="C5" s="96"/>
      <c r="D5" s="96"/>
      <c r="E5" s="93" t="s">
        <v>275</v>
      </c>
      <c r="F5" s="94"/>
    </row>
    <row r="6" spans="1:6" s="87" customFormat="1" ht="24" customHeight="1" hidden="1">
      <c r="A6" s="97" t="s">
        <v>20</v>
      </c>
      <c r="D6" s="98"/>
      <c r="E6" s="93" t="s">
        <v>276</v>
      </c>
      <c r="F6" s="94"/>
    </row>
    <row r="7" spans="1:6" s="87" customFormat="1" ht="24" customHeight="1" hidden="1">
      <c r="A7" s="96" t="s">
        <v>21</v>
      </c>
      <c r="C7" s="96"/>
      <c r="D7" s="96"/>
      <c r="E7" s="93" t="s">
        <v>277</v>
      </c>
      <c r="F7" s="94"/>
    </row>
    <row r="8" spans="1:6" s="87" customFormat="1" ht="24" customHeight="1" hidden="1">
      <c r="A8" s="96" t="s">
        <v>22</v>
      </c>
      <c r="D8" s="98"/>
      <c r="E8" s="93"/>
      <c r="F8" s="94"/>
    </row>
    <row r="9" spans="1:6" s="87" customFormat="1" ht="24" customHeight="1" hidden="1">
      <c r="A9" s="99"/>
      <c r="C9" s="99"/>
      <c r="E9" s="93" t="s">
        <v>278</v>
      </c>
      <c r="F9" s="94"/>
    </row>
    <row r="10" spans="1:6" s="87" customFormat="1" ht="24" customHeight="1" hidden="1">
      <c r="A10" s="97" t="s">
        <v>23</v>
      </c>
      <c r="D10" s="98"/>
      <c r="E10" s="93" t="s">
        <v>279</v>
      </c>
      <c r="F10" s="100">
        <v>384</v>
      </c>
    </row>
    <row r="11" spans="1:6" s="87" customFormat="1" ht="24" customHeight="1" hidden="1">
      <c r="A11" s="97" t="s">
        <v>24</v>
      </c>
      <c r="C11" s="101"/>
      <c r="D11" s="90"/>
      <c r="E11" s="102"/>
      <c r="F11" s="103"/>
    </row>
    <row r="12" spans="2:6" s="87" customFormat="1" ht="24" customHeight="1" hidden="1">
      <c r="B12" s="99"/>
      <c r="C12" s="99"/>
      <c r="D12" s="99"/>
      <c r="E12" s="99"/>
      <c r="F12" s="104"/>
    </row>
    <row r="13" ht="15.75">
      <c r="K13" s="105" t="s">
        <v>515</v>
      </c>
    </row>
    <row r="15" spans="1:11" s="86" customFormat="1" ht="36.75" customHeight="1">
      <c r="A15" s="607" t="s">
        <v>516</v>
      </c>
      <c r="B15" s="607"/>
      <c r="C15" s="607"/>
      <c r="D15" s="607"/>
      <c r="E15" s="607"/>
      <c r="F15" s="607"/>
      <c r="G15" s="607"/>
      <c r="H15" s="607"/>
      <c r="I15" s="105"/>
      <c r="J15" s="105"/>
      <c r="K15" s="105"/>
    </row>
    <row r="16" spans="2:11" s="86" customFormat="1" ht="15.75">
      <c r="B16" s="105"/>
      <c r="D16" s="105"/>
      <c r="E16" s="105"/>
      <c r="F16" s="105"/>
      <c r="G16" s="105"/>
      <c r="H16" s="105"/>
      <c r="I16" s="105"/>
      <c r="J16" s="105"/>
      <c r="K16" s="105"/>
    </row>
    <row r="17" spans="1:23" s="86" customFormat="1" ht="38.25" customHeight="1">
      <c r="A17" s="325" t="s">
        <v>291</v>
      </c>
      <c r="B17" s="314" t="s">
        <v>1</v>
      </c>
      <c r="C17" s="605" t="s">
        <v>659</v>
      </c>
      <c r="D17" s="606"/>
      <c r="E17" s="605" t="s">
        <v>512</v>
      </c>
      <c r="F17" s="606"/>
      <c r="G17" s="605" t="s">
        <v>517</v>
      </c>
      <c r="H17" s="639"/>
      <c r="I17" s="139"/>
      <c r="J17" s="139"/>
      <c r="K17" s="139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</row>
    <row r="18" spans="1:23" s="86" customFormat="1" ht="21" customHeight="1">
      <c r="A18" s="163" t="s">
        <v>514</v>
      </c>
      <c r="B18" s="293">
        <v>5130</v>
      </c>
      <c r="C18" s="636">
        <f>C20+C28+C29</f>
        <v>107</v>
      </c>
      <c r="D18" s="640"/>
      <c r="E18" s="636">
        <f>E20+E28+E29</f>
        <v>104</v>
      </c>
      <c r="F18" s="640"/>
      <c r="G18" s="636">
        <f>G20+G28+G29</f>
        <v>86</v>
      </c>
      <c r="H18" s="641"/>
      <c r="I18" s="139"/>
      <c r="J18" s="139"/>
      <c r="K18" s="139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</row>
    <row r="19" spans="1:23" s="86" customFormat="1" ht="13.5" customHeight="1">
      <c r="A19" s="655" t="s">
        <v>502</v>
      </c>
      <c r="B19" s="656"/>
      <c r="C19" s="656"/>
      <c r="D19" s="656"/>
      <c r="E19" s="656"/>
      <c r="F19" s="656"/>
      <c r="G19" s="656"/>
      <c r="H19" s="657"/>
      <c r="I19" s="326"/>
      <c r="J19" s="326"/>
      <c r="K19" s="326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</row>
    <row r="20" spans="1:23" s="86" customFormat="1" ht="71.25" customHeight="1">
      <c r="A20" s="159" t="s">
        <v>503</v>
      </c>
      <c r="B20" s="295">
        <v>5131</v>
      </c>
      <c r="C20" s="624">
        <v>107</v>
      </c>
      <c r="D20" s="629"/>
      <c r="E20" s="624">
        <v>104</v>
      </c>
      <c r="F20" s="629"/>
      <c r="G20" s="624">
        <v>86</v>
      </c>
      <c r="H20" s="630"/>
      <c r="I20" s="326"/>
      <c r="J20" s="326"/>
      <c r="K20" s="326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</row>
    <row r="21" spans="1:23" s="86" customFormat="1" ht="18.75" customHeight="1" hidden="1">
      <c r="A21" s="159" t="s">
        <v>506</v>
      </c>
      <c r="B21" s="295">
        <v>5132</v>
      </c>
      <c r="C21" s="624"/>
      <c r="D21" s="629"/>
      <c r="E21" s="624"/>
      <c r="F21" s="629"/>
      <c r="G21" s="624"/>
      <c r="H21" s="630"/>
      <c r="I21" s="326"/>
      <c r="J21" s="326"/>
      <c r="K21" s="326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</row>
    <row r="22" spans="1:23" s="86" customFormat="1" ht="18.75" customHeight="1" hidden="1">
      <c r="A22" s="159" t="s">
        <v>507</v>
      </c>
      <c r="B22" s="295">
        <v>5133</v>
      </c>
      <c r="C22" s="624"/>
      <c r="D22" s="629"/>
      <c r="E22" s="624"/>
      <c r="F22" s="629"/>
      <c r="G22" s="624"/>
      <c r="H22" s="630"/>
      <c r="I22" s="326"/>
      <c r="J22" s="326"/>
      <c r="K22" s="326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</row>
    <row r="23" spans="1:23" s="86" customFormat="1" ht="56.25" customHeight="1" hidden="1">
      <c r="A23" s="159" t="s">
        <v>508</v>
      </c>
      <c r="B23" s="295">
        <v>5134</v>
      </c>
      <c r="C23" s="624"/>
      <c r="D23" s="629"/>
      <c r="E23" s="624"/>
      <c r="F23" s="629"/>
      <c r="G23" s="624"/>
      <c r="H23" s="630"/>
      <c r="I23" s="326"/>
      <c r="J23" s="326"/>
      <c r="K23" s="326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</row>
    <row r="24" spans="1:23" s="86" customFormat="1" ht="18.75" customHeight="1" hidden="1">
      <c r="A24" s="159" t="s">
        <v>509</v>
      </c>
      <c r="B24" s="295">
        <v>5135</v>
      </c>
      <c r="C24" s="624"/>
      <c r="D24" s="629"/>
      <c r="E24" s="624"/>
      <c r="F24" s="629"/>
      <c r="G24" s="624"/>
      <c r="H24" s="630"/>
      <c r="I24" s="326"/>
      <c r="J24" s="326"/>
      <c r="K24" s="326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</row>
    <row r="25" spans="1:23" s="86" customFormat="1" ht="18.75" customHeight="1" hidden="1">
      <c r="A25" s="159"/>
      <c r="B25" s="295"/>
      <c r="C25" s="444"/>
      <c r="D25" s="444"/>
      <c r="E25" s="444"/>
      <c r="F25" s="444"/>
      <c r="G25" s="444"/>
      <c r="H25" s="449"/>
      <c r="I25" s="326"/>
      <c r="J25" s="326"/>
      <c r="K25" s="326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</row>
    <row r="26" spans="1:23" s="86" customFormat="1" ht="18.75" customHeight="1" hidden="1">
      <c r="A26" s="159"/>
      <c r="B26" s="295"/>
      <c r="C26" s="444"/>
      <c r="D26" s="444"/>
      <c r="E26" s="444"/>
      <c r="F26" s="444"/>
      <c r="G26" s="444"/>
      <c r="H26" s="449"/>
      <c r="I26" s="326"/>
      <c r="J26" s="326"/>
      <c r="K26" s="326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</row>
    <row r="27" spans="1:23" s="86" customFormat="1" ht="18.75" customHeight="1" hidden="1">
      <c r="A27" s="159"/>
      <c r="B27" s="295"/>
      <c r="C27" s="444"/>
      <c r="D27" s="444"/>
      <c r="E27" s="444"/>
      <c r="F27" s="444"/>
      <c r="G27" s="444"/>
      <c r="H27" s="449"/>
      <c r="I27" s="326"/>
      <c r="J27" s="326"/>
      <c r="K27" s="326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</row>
    <row r="28" spans="1:23" s="86" customFormat="1" ht="21" customHeight="1">
      <c r="A28" s="159" t="s">
        <v>2</v>
      </c>
      <c r="B28" s="295">
        <v>5138</v>
      </c>
      <c r="C28" s="624">
        <v>0</v>
      </c>
      <c r="D28" s="629"/>
      <c r="E28" s="624">
        <v>0</v>
      </c>
      <c r="F28" s="629"/>
      <c r="G28" s="624">
        <v>0</v>
      </c>
      <c r="H28" s="630"/>
      <c r="I28" s="139"/>
      <c r="J28" s="139"/>
      <c r="K28" s="139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</row>
    <row r="29" spans="1:23" s="86" customFormat="1" ht="21" customHeight="1">
      <c r="A29" s="322" t="s">
        <v>3</v>
      </c>
      <c r="B29" s="299">
        <v>5139</v>
      </c>
      <c r="C29" s="598">
        <v>0</v>
      </c>
      <c r="D29" s="599"/>
      <c r="E29" s="598">
        <v>0</v>
      </c>
      <c r="F29" s="599"/>
      <c r="G29" s="598">
        <v>0</v>
      </c>
      <c r="H29" s="642"/>
      <c r="I29" s="139"/>
      <c r="J29" s="139"/>
      <c r="K29" s="139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</row>
    <row r="30" spans="1:23" s="86" customFormat="1" ht="21" customHeight="1">
      <c r="A30" s="311"/>
      <c r="B30" s="327"/>
      <c r="C30" s="305"/>
      <c r="D30" s="328"/>
      <c r="E30" s="328"/>
      <c r="F30" s="328"/>
      <c r="G30" s="328"/>
      <c r="H30" s="328"/>
      <c r="I30" s="139"/>
      <c r="J30" s="139"/>
      <c r="K30" s="139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</row>
    <row r="31" spans="1:11" s="329" customFormat="1" ht="19.5">
      <c r="A31" s="607" t="s">
        <v>518</v>
      </c>
      <c r="B31" s="607"/>
      <c r="C31" s="607"/>
      <c r="D31" s="607"/>
      <c r="E31" s="607"/>
      <c r="F31" s="607"/>
      <c r="G31" s="607"/>
      <c r="H31" s="607"/>
      <c r="I31" s="607"/>
      <c r="J31" s="607"/>
      <c r="K31" s="607"/>
    </row>
    <row r="32" spans="2:11" s="329" customFormat="1" ht="15.75">
      <c r="B32" s="330"/>
      <c r="D32" s="330"/>
      <c r="E32" s="330"/>
      <c r="F32" s="330"/>
      <c r="G32" s="330"/>
      <c r="H32" s="330"/>
      <c r="I32" s="330"/>
      <c r="J32" s="330"/>
      <c r="K32" s="330"/>
    </row>
    <row r="33" spans="1:11" s="331" customFormat="1" ht="18.75" customHeight="1">
      <c r="A33" s="652" t="s">
        <v>0</v>
      </c>
      <c r="B33" s="646" t="s">
        <v>1</v>
      </c>
      <c r="C33" s="602" t="s">
        <v>252</v>
      </c>
      <c r="D33" s="617" t="s">
        <v>253</v>
      </c>
      <c r="E33" s="647"/>
      <c r="F33" s="646" t="s">
        <v>254</v>
      </c>
      <c r="G33" s="646"/>
      <c r="H33" s="646"/>
      <c r="I33" s="646"/>
      <c r="J33" s="617" t="s">
        <v>255</v>
      </c>
      <c r="K33" s="638"/>
    </row>
    <row r="34" spans="1:11" s="331" customFormat="1" ht="39.75" customHeight="1">
      <c r="A34" s="653"/>
      <c r="B34" s="648"/>
      <c r="C34" s="603"/>
      <c r="D34" s="648" t="s">
        <v>298</v>
      </c>
      <c r="E34" s="648" t="s">
        <v>519</v>
      </c>
      <c r="F34" s="648" t="s">
        <v>496</v>
      </c>
      <c r="G34" s="648" t="s">
        <v>497</v>
      </c>
      <c r="H34" s="648"/>
      <c r="I34" s="648" t="s">
        <v>519</v>
      </c>
      <c r="J34" s="648" t="s">
        <v>298</v>
      </c>
      <c r="K34" s="650" t="s">
        <v>519</v>
      </c>
    </row>
    <row r="35" spans="1:11" s="331" customFormat="1" ht="63">
      <c r="A35" s="654"/>
      <c r="B35" s="649"/>
      <c r="C35" s="604"/>
      <c r="D35" s="649"/>
      <c r="E35" s="649"/>
      <c r="F35" s="649"/>
      <c r="G35" s="117" t="s">
        <v>298</v>
      </c>
      <c r="H35" s="117" t="s">
        <v>519</v>
      </c>
      <c r="I35" s="649"/>
      <c r="J35" s="649"/>
      <c r="K35" s="651"/>
    </row>
    <row r="36" spans="1:11" s="329" customFormat="1" ht="21" customHeight="1">
      <c r="A36" s="615" t="s">
        <v>520</v>
      </c>
      <c r="B36" s="332">
        <v>5140</v>
      </c>
      <c r="C36" s="127" t="s">
        <v>334</v>
      </c>
      <c r="D36" s="452">
        <v>338278</v>
      </c>
      <c r="E36" s="452">
        <v>-258040</v>
      </c>
      <c r="F36" s="452">
        <v>70445</v>
      </c>
      <c r="G36" s="452">
        <v>-48297</v>
      </c>
      <c r="H36" s="452">
        <v>48297</v>
      </c>
      <c r="I36" s="452">
        <v>-61605</v>
      </c>
      <c r="J36" s="452">
        <f>D36+F36+G36</f>
        <v>360426</v>
      </c>
      <c r="K36" s="453">
        <f>E36+H36+I36</f>
        <v>-271348</v>
      </c>
    </row>
    <row r="37" spans="1:11" s="329" customFormat="1" ht="21" customHeight="1">
      <c r="A37" s="658"/>
      <c r="B37" s="333">
        <v>5150</v>
      </c>
      <c r="C37" s="125" t="s">
        <v>265</v>
      </c>
      <c r="D37" s="454">
        <v>224812</v>
      </c>
      <c r="E37" s="454">
        <v>-193644</v>
      </c>
      <c r="F37" s="454">
        <v>113466</v>
      </c>
      <c r="G37" s="454">
        <v>0</v>
      </c>
      <c r="H37" s="454">
        <v>0</v>
      </c>
      <c r="I37" s="454">
        <v>-64396</v>
      </c>
      <c r="J37" s="454">
        <f>D37+F37+G37</f>
        <v>338278</v>
      </c>
      <c r="K37" s="448">
        <f>E37+H37+I37</f>
        <v>-258040</v>
      </c>
    </row>
    <row r="38" spans="2:11" s="86" customFormat="1" ht="15.75">
      <c r="B38" s="105"/>
      <c r="D38" s="105"/>
      <c r="E38" s="105"/>
      <c r="F38" s="105"/>
      <c r="G38" s="105"/>
      <c r="H38" s="105"/>
      <c r="I38" s="105"/>
      <c r="J38" s="105"/>
      <c r="K38" s="105"/>
    </row>
  </sheetData>
  <sheetProtection/>
  <mergeCells count="45">
    <mergeCell ref="G18:H18"/>
    <mergeCell ref="G20:H20"/>
    <mergeCell ref="G21:H21"/>
    <mergeCell ref="C18:D18"/>
    <mergeCell ref="C20:D20"/>
    <mergeCell ref="A15:H15"/>
    <mergeCell ref="E22:F22"/>
    <mergeCell ref="D34:D35"/>
    <mergeCell ref="G17:H17"/>
    <mergeCell ref="A31:H31"/>
    <mergeCell ref="G22:H22"/>
    <mergeCell ref="C21:D21"/>
    <mergeCell ref="E28:F28"/>
    <mergeCell ref="E29:F29"/>
    <mergeCell ref="C22:D22"/>
    <mergeCell ref="E23:F23"/>
    <mergeCell ref="A36:A37"/>
    <mergeCell ref="C23:D23"/>
    <mergeCell ref="C24:D24"/>
    <mergeCell ref="G28:H28"/>
    <mergeCell ref="G29:H29"/>
    <mergeCell ref="E17:F17"/>
    <mergeCell ref="G24:H24"/>
    <mergeCell ref="E18:F18"/>
    <mergeCell ref="E20:F20"/>
    <mergeCell ref="E21:F21"/>
    <mergeCell ref="E24:F24"/>
    <mergeCell ref="A33:A35"/>
    <mergeCell ref="B33:B35"/>
    <mergeCell ref="C33:C35"/>
    <mergeCell ref="C17:D17"/>
    <mergeCell ref="A19:H19"/>
    <mergeCell ref="C28:D28"/>
    <mergeCell ref="C29:D29"/>
    <mergeCell ref="G23:H23"/>
    <mergeCell ref="G34:H34"/>
    <mergeCell ref="F33:I33"/>
    <mergeCell ref="D33:E33"/>
    <mergeCell ref="E34:E35"/>
    <mergeCell ref="F34:F35"/>
    <mergeCell ref="I31:K31"/>
    <mergeCell ref="K34:K35"/>
    <mergeCell ref="J34:J35"/>
    <mergeCell ref="I34:I35"/>
    <mergeCell ref="J33:K33"/>
  </mergeCells>
  <printOptions/>
  <pageMargins left="0.5511811023622047" right="0.2362204724409449" top="0.62" bottom="0.2755905511811024" header="0.42" footer="0.3937007874015748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6"/>
  <sheetViews>
    <sheetView zoomScale="75" zoomScaleNormal="75" zoomScalePageLayoutView="0" workbookViewId="0" topLeftCell="A1">
      <selection activeCell="D29" sqref="D29"/>
    </sheetView>
  </sheetViews>
  <sheetFormatPr defaultColWidth="9.00390625" defaultRowHeight="12.75"/>
  <cols>
    <col min="1" max="1" width="49.25390625" style="0" customWidth="1"/>
    <col min="2" max="2" width="9.25390625" style="0" customWidth="1"/>
    <col min="3" max="3" width="15.625" style="0" customWidth="1"/>
    <col min="4" max="4" width="18.375" style="0" customWidth="1"/>
    <col min="5" max="5" width="14.125" style="0" customWidth="1"/>
    <col min="6" max="7" width="22.25390625" style="0" customWidth="1"/>
    <col min="8" max="8" width="20.00390625" style="0" customWidth="1"/>
  </cols>
  <sheetData>
    <row r="1" s="86" customFormat="1" ht="15.75"/>
    <row r="2" spans="2:6" s="87" customFormat="1" ht="24" customHeight="1" hidden="1">
      <c r="B2" s="88"/>
      <c r="D2" s="89"/>
      <c r="E2" s="90"/>
      <c r="F2" s="92" t="s">
        <v>17</v>
      </c>
    </row>
    <row r="3" spans="2:6" s="87" customFormat="1" ht="24" customHeight="1" hidden="1">
      <c r="B3" s="88"/>
      <c r="E3" s="93" t="s">
        <v>273</v>
      </c>
      <c r="F3" s="94" t="s">
        <v>18</v>
      </c>
    </row>
    <row r="4" spans="2:6" s="87" customFormat="1" ht="24" customHeight="1" hidden="1">
      <c r="B4" s="95"/>
      <c r="E4" s="93" t="s">
        <v>274</v>
      </c>
      <c r="F4" s="94"/>
    </row>
    <row r="5" spans="1:6" s="87" customFormat="1" ht="24" customHeight="1" hidden="1">
      <c r="A5" s="96" t="s">
        <v>19</v>
      </c>
      <c r="C5" s="96"/>
      <c r="D5" s="96"/>
      <c r="E5" s="93" t="s">
        <v>275</v>
      </c>
      <c r="F5" s="94"/>
    </row>
    <row r="6" spans="1:6" s="87" customFormat="1" ht="24" customHeight="1" hidden="1">
      <c r="A6" s="97" t="s">
        <v>20</v>
      </c>
      <c r="D6" s="98"/>
      <c r="E6" s="93" t="s">
        <v>276</v>
      </c>
      <c r="F6" s="94"/>
    </row>
    <row r="7" spans="1:6" s="87" customFormat="1" ht="24" customHeight="1" hidden="1">
      <c r="A7" s="96" t="s">
        <v>21</v>
      </c>
      <c r="C7" s="96"/>
      <c r="D7" s="96"/>
      <c r="E7" s="93" t="s">
        <v>277</v>
      </c>
      <c r="F7" s="94"/>
    </row>
    <row r="8" spans="1:6" s="87" customFormat="1" ht="24" customHeight="1" hidden="1">
      <c r="A8" s="96" t="s">
        <v>22</v>
      </c>
      <c r="D8" s="98"/>
      <c r="E8" s="93"/>
      <c r="F8" s="94"/>
    </row>
    <row r="9" spans="1:6" s="87" customFormat="1" ht="24" customHeight="1" hidden="1">
      <c r="A9" s="99"/>
      <c r="C9" s="99"/>
      <c r="E9" s="93" t="s">
        <v>278</v>
      </c>
      <c r="F9" s="94"/>
    </row>
    <row r="10" spans="1:6" s="87" customFormat="1" ht="24" customHeight="1" hidden="1">
      <c r="A10" s="97" t="s">
        <v>23</v>
      </c>
      <c r="D10" s="98"/>
      <c r="E10" s="93" t="s">
        <v>279</v>
      </c>
      <c r="F10" s="100">
        <v>384</v>
      </c>
    </row>
    <row r="11" spans="1:6" s="87" customFormat="1" ht="24" customHeight="1" hidden="1">
      <c r="A11" s="97" t="s">
        <v>24</v>
      </c>
      <c r="C11" s="101"/>
      <c r="D11" s="90"/>
      <c r="E11" s="102"/>
      <c r="F11" s="103"/>
    </row>
    <row r="12" spans="2:6" s="87" customFormat="1" ht="24" customHeight="1" hidden="1">
      <c r="B12" s="99"/>
      <c r="C12" s="99"/>
      <c r="D12" s="99"/>
      <c r="E12" s="99"/>
      <c r="F12" s="104"/>
    </row>
    <row r="13" ht="15.75">
      <c r="H13" s="105" t="s">
        <v>521</v>
      </c>
    </row>
    <row r="14" spans="1:8" s="86" customFormat="1" ht="39" customHeight="1">
      <c r="A14" s="663" t="s">
        <v>522</v>
      </c>
      <c r="B14" s="663"/>
      <c r="C14" s="663"/>
      <c r="D14" s="663"/>
      <c r="E14" s="663"/>
      <c r="F14" s="663"/>
      <c r="G14" s="663"/>
      <c r="H14" s="663"/>
    </row>
    <row r="15" spans="1:8" s="86" customFormat="1" ht="15.75">
      <c r="A15" s="153"/>
      <c r="B15" s="153"/>
      <c r="C15" s="153"/>
      <c r="D15" s="153"/>
      <c r="E15" s="153"/>
      <c r="F15" s="153"/>
      <c r="G15" s="153"/>
      <c r="H15" s="153"/>
    </row>
    <row r="16" spans="1:8" s="86" customFormat="1" ht="15.75" customHeight="1">
      <c r="A16" s="619" t="s">
        <v>0</v>
      </c>
      <c r="B16" s="664" t="s">
        <v>1</v>
      </c>
      <c r="C16" s="602" t="s">
        <v>252</v>
      </c>
      <c r="D16" s="665" t="s">
        <v>253</v>
      </c>
      <c r="E16" s="664" t="s">
        <v>254</v>
      </c>
      <c r="F16" s="665"/>
      <c r="G16" s="665"/>
      <c r="H16" s="661" t="s">
        <v>255</v>
      </c>
    </row>
    <row r="17" spans="1:8" s="86" customFormat="1" ht="15.75" customHeight="1">
      <c r="A17" s="620"/>
      <c r="B17" s="668"/>
      <c r="C17" s="603"/>
      <c r="D17" s="670"/>
      <c r="E17" s="666"/>
      <c r="F17" s="667"/>
      <c r="G17" s="667"/>
      <c r="H17" s="662"/>
    </row>
    <row r="18" spans="1:8" s="86" customFormat="1" ht="65.25" customHeight="1">
      <c r="A18" s="621"/>
      <c r="B18" s="669"/>
      <c r="C18" s="604"/>
      <c r="D18" s="671"/>
      <c r="E18" s="334" t="s">
        <v>523</v>
      </c>
      <c r="F18" s="117" t="s">
        <v>524</v>
      </c>
      <c r="G18" s="335" t="s">
        <v>525</v>
      </c>
      <c r="H18" s="645"/>
    </row>
    <row r="19" spans="1:8" s="86" customFormat="1" ht="27" customHeight="1">
      <c r="A19" s="614" t="s">
        <v>526</v>
      </c>
      <c r="B19" s="293">
        <v>5160</v>
      </c>
      <c r="C19" s="294" t="s">
        <v>334</v>
      </c>
      <c r="D19" s="442">
        <v>152165</v>
      </c>
      <c r="E19" s="442">
        <v>97878</v>
      </c>
      <c r="F19" s="442">
        <v>-5944</v>
      </c>
      <c r="G19" s="442">
        <v>-70445</v>
      </c>
      <c r="H19" s="443">
        <f>SUM(D19:G19)</f>
        <v>173654</v>
      </c>
    </row>
    <row r="20" spans="1:8" s="86" customFormat="1" ht="27" customHeight="1">
      <c r="A20" s="615"/>
      <c r="B20" s="295">
        <v>5170</v>
      </c>
      <c r="C20" s="122" t="s">
        <v>265</v>
      </c>
      <c r="D20" s="444">
        <v>186698</v>
      </c>
      <c r="E20" s="444">
        <v>97867</v>
      </c>
      <c r="F20" s="444">
        <v>-16373</v>
      </c>
      <c r="G20" s="444">
        <v>-116027</v>
      </c>
      <c r="H20" s="449">
        <f>SUM(D20:G20)</f>
        <v>152165</v>
      </c>
    </row>
    <row r="21" spans="1:8" s="86" customFormat="1" ht="27" customHeight="1">
      <c r="A21" s="659" t="s">
        <v>527</v>
      </c>
      <c r="B21" s="336">
        <v>5180</v>
      </c>
      <c r="C21" s="296" t="s">
        <v>334</v>
      </c>
      <c r="D21" s="444">
        <v>4340</v>
      </c>
      <c r="E21" s="444">
        <v>20515</v>
      </c>
      <c r="F21" s="444">
        <v>-47</v>
      </c>
      <c r="G21" s="444">
        <v>-24758</v>
      </c>
      <c r="H21" s="449">
        <f>SUM(D21:G21)</f>
        <v>50</v>
      </c>
    </row>
    <row r="22" spans="1:8" s="86" customFormat="1" ht="28.5" customHeight="1">
      <c r="A22" s="660"/>
      <c r="B22" s="333">
        <v>5190</v>
      </c>
      <c r="C22" s="125" t="s">
        <v>265</v>
      </c>
      <c r="D22" s="447">
        <v>271</v>
      </c>
      <c r="E22" s="447">
        <v>4203</v>
      </c>
      <c r="F22" s="447">
        <v>-40</v>
      </c>
      <c r="G22" s="447">
        <v>-94</v>
      </c>
      <c r="H22" s="455">
        <f>SUM(D22:G22)</f>
        <v>4340</v>
      </c>
    </row>
    <row r="23" spans="1:5" s="39" customFormat="1" ht="23.25" customHeight="1">
      <c r="A23" s="40"/>
      <c r="B23" s="323"/>
      <c r="C23" s="600"/>
      <c r="D23" s="600"/>
      <c r="E23" s="600"/>
    </row>
    <row r="24" spans="1:6" s="42" customFormat="1" ht="38.25" customHeight="1">
      <c r="A24" s="167"/>
      <c r="B24" s="41"/>
      <c r="C24" s="601"/>
      <c r="D24" s="601"/>
      <c r="E24" s="601"/>
      <c r="F24" s="601"/>
    </row>
    <row r="25" spans="1:6" s="1" customFormat="1" ht="19.5" customHeight="1">
      <c r="A25" s="43"/>
      <c r="B25" s="2"/>
      <c r="C25" s="583"/>
      <c r="D25" s="583"/>
      <c r="E25" s="583"/>
      <c r="F25" s="583"/>
    </row>
    <row r="26" spans="1:4" s="50" customFormat="1" ht="20.25" customHeight="1">
      <c r="A26" s="80"/>
      <c r="B26" s="57"/>
      <c r="D26" s="58"/>
    </row>
  </sheetData>
  <sheetProtection/>
  <mergeCells count="12">
    <mergeCell ref="A14:H14"/>
    <mergeCell ref="E16:G17"/>
    <mergeCell ref="B16:B18"/>
    <mergeCell ref="D16:D18"/>
    <mergeCell ref="A16:A18"/>
    <mergeCell ref="C16:C18"/>
    <mergeCell ref="C23:E23"/>
    <mergeCell ref="C24:F24"/>
    <mergeCell ref="C25:F25"/>
    <mergeCell ref="A19:A20"/>
    <mergeCell ref="A21:A22"/>
    <mergeCell ref="H16:H18"/>
  </mergeCells>
  <printOptions/>
  <pageMargins left="0.65" right="0.7480314960629921" top="0.71" bottom="0.5118110236220472" header="0.53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8"/>
  <sheetViews>
    <sheetView zoomScale="75" zoomScaleNormal="75" zoomScalePageLayoutView="0" workbookViewId="0" topLeftCell="A1">
      <selection activeCell="J25" sqref="J25"/>
    </sheetView>
  </sheetViews>
  <sheetFormatPr defaultColWidth="9.00390625" defaultRowHeight="12.75"/>
  <cols>
    <col min="1" max="1" width="26.125" style="86" customWidth="1"/>
    <col min="2" max="2" width="7.875" style="86" customWidth="1"/>
    <col min="3" max="3" width="11.00390625" style="86" customWidth="1"/>
    <col min="4" max="4" width="15.625" style="86" customWidth="1"/>
    <col min="5" max="5" width="15.125" style="86" customWidth="1"/>
    <col min="6" max="6" width="13.25390625" style="86" hidden="1" customWidth="1"/>
    <col min="7" max="7" width="17.125" style="86" customWidth="1"/>
    <col min="8" max="8" width="15.75390625" style="86" customWidth="1"/>
    <col min="9" max="9" width="14.00390625" style="86" customWidth="1"/>
    <col min="10" max="10" width="14.375" style="86" customWidth="1"/>
    <col min="11" max="11" width="16.375" style="86" customWidth="1"/>
    <col min="12" max="12" width="13.875" style="86" customWidth="1"/>
    <col min="13" max="13" width="15.625" style="86" customWidth="1"/>
    <col min="14" max="14" width="14.25390625" style="86" customWidth="1"/>
    <col min="15" max="15" width="16.00390625" style="86" customWidth="1"/>
    <col min="16" max="16" width="14.875" style="86" customWidth="1"/>
    <col min="17" max="16384" width="9.125" style="86" customWidth="1"/>
  </cols>
  <sheetData>
    <row r="1" ht="12.75" customHeight="1"/>
    <row r="2" spans="2:6" s="87" customFormat="1" ht="24" customHeight="1" hidden="1">
      <c r="B2" s="88"/>
      <c r="D2" s="89"/>
      <c r="E2" s="90"/>
      <c r="F2" s="92" t="s">
        <v>17</v>
      </c>
    </row>
    <row r="3" spans="2:6" s="87" customFormat="1" ht="24" customHeight="1" hidden="1">
      <c r="B3" s="88"/>
      <c r="E3" s="93" t="s">
        <v>273</v>
      </c>
      <c r="F3" s="94" t="s">
        <v>18</v>
      </c>
    </row>
    <row r="4" spans="2:6" s="87" customFormat="1" ht="24" customHeight="1" hidden="1">
      <c r="B4" s="95"/>
      <c r="E4" s="93" t="s">
        <v>274</v>
      </c>
      <c r="F4" s="94"/>
    </row>
    <row r="5" spans="1:6" s="87" customFormat="1" ht="24" customHeight="1" hidden="1">
      <c r="A5" s="96" t="s">
        <v>19</v>
      </c>
      <c r="C5" s="96"/>
      <c r="D5" s="96"/>
      <c r="E5" s="93" t="s">
        <v>275</v>
      </c>
      <c r="F5" s="94"/>
    </row>
    <row r="6" spans="1:6" s="87" customFormat="1" ht="24" customHeight="1" hidden="1">
      <c r="A6" s="97" t="s">
        <v>20</v>
      </c>
      <c r="D6" s="98"/>
      <c r="E6" s="93" t="s">
        <v>276</v>
      </c>
      <c r="F6" s="94"/>
    </row>
    <row r="7" spans="1:6" s="87" customFormat="1" ht="24" customHeight="1" hidden="1">
      <c r="A7" s="96" t="s">
        <v>21</v>
      </c>
      <c r="C7" s="96"/>
      <c r="D7" s="96"/>
      <c r="E7" s="93" t="s">
        <v>277</v>
      </c>
      <c r="F7" s="94"/>
    </row>
    <row r="8" spans="1:6" s="87" customFormat="1" ht="24" customHeight="1" hidden="1">
      <c r="A8" s="96" t="s">
        <v>22</v>
      </c>
      <c r="D8" s="98"/>
      <c r="E8" s="93"/>
      <c r="F8" s="94"/>
    </row>
    <row r="9" spans="1:6" s="87" customFormat="1" ht="24" customHeight="1" hidden="1">
      <c r="A9" s="99"/>
      <c r="C9" s="99"/>
      <c r="E9" s="93" t="s">
        <v>278</v>
      </c>
      <c r="F9" s="94"/>
    </row>
    <row r="10" spans="1:6" s="87" customFormat="1" ht="24" customHeight="1" hidden="1">
      <c r="A10" s="97" t="s">
        <v>23</v>
      </c>
      <c r="D10" s="98"/>
      <c r="E10" s="93" t="s">
        <v>279</v>
      </c>
      <c r="F10" s="100">
        <v>384</v>
      </c>
    </row>
    <row r="11" spans="1:6" s="87" customFormat="1" ht="24" customHeight="1" hidden="1">
      <c r="A11" s="97" t="s">
        <v>24</v>
      </c>
      <c r="C11" s="101"/>
      <c r="D11" s="90"/>
      <c r="E11" s="102"/>
      <c r="F11" s="103"/>
    </row>
    <row r="12" spans="2:6" s="87" customFormat="1" ht="24" customHeight="1" hidden="1">
      <c r="B12" s="99"/>
      <c r="C12" s="99"/>
      <c r="D12" s="99"/>
      <c r="E12" s="99"/>
      <c r="F12" s="104"/>
    </row>
    <row r="13" ht="15.75">
      <c r="P13" s="105" t="s">
        <v>249</v>
      </c>
    </row>
    <row r="14" spans="1:16" ht="19.5">
      <c r="A14" s="607" t="s">
        <v>250</v>
      </c>
      <c r="B14" s="607"/>
      <c r="C14" s="607"/>
      <c r="D14" s="607"/>
      <c r="E14" s="607"/>
      <c r="F14" s="607"/>
      <c r="G14" s="607"/>
      <c r="H14" s="607"/>
      <c r="I14" s="607"/>
      <c r="J14" s="607"/>
      <c r="K14" s="607"/>
      <c r="L14" s="607"/>
      <c r="M14" s="607"/>
      <c r="N14" s="607"/>
      <c r="O14" s="607"/>
      <c r="P14" s="607"/>
    </row>
    <row r="15" spans="1:6" ht="10.5" customHeight="1">
      <c r="A15" s="106"/>
      <c r="B15" s="106"/>
      <c r="C15" s="106"/>
      <c r="D15" s="106"/>
      <c r="E15" s="106"/>
      <c r="F15" s="106"/>
    </row>
    <row r="16" spans="1:16" ht="19.5">
      <c r="A16" s="607" t="s">
        <v>251</v>
      </c>
      <c r="B16" s="607"/>
      <c r="C16" s="607"/>
      <c r="D16" s="607"/>
      <c r="E16" s="607"/>
      <c r="F16" s="607"/>
      <c r="G16" s="607"/>
      <c r="H16" s="607"/>
      <c r="I16" s="607"/>
      <c r="J16" s="607"/>
      <c r="K16" s="607"/>
      <c r="L16" s="607"/>
      <c r="M16" s="607"/>
      <c r="N16" s="607"/>
      <c r="O16" s="607"/>
      <c r="P16" s="607"/>
    </row>
    <row r="17" spans="11:14" ht="15.75">
      <c r="K17" s="107"/>
      <c r="L17" s="107"/>
      <c r="M17" s="107"/>
      <c r="N17" s="107"/>
    </row>
    <row r="18" spans="1:16" s="108" customFormat="1" ht="15.75" customHeight="1">
      <c r="A18" s="672" t="s">
        <v>0</v>
      </c>
      <c r="B18" s="687" t="s">
        <v>1</v>
      </c>
      <c r="C18" s="687" t="s">
        <v>252</v>
      </c>
      <c r="D18" s="684" t="s">
        <v>253</v>
      </c>
      <c r="E18" s="685"/>
      <c r="F18" s="694"/>
      <c r="G18" s="684" t="s">
        <v>254</v>
      </c>
      <c r="H18" s="685"/>
      <c r="I18" s="685"/>
      <c r="J18" s="685"/>
      <c r="K18" s="685"/>
      <c r="L18" s="685"/>
      <c r="M18" s="685"/>
      <c r="N18" s="685"/>
      <c r="O18" s="685" t="s">
        <v>255</v>
      </c>
      <c r="P18" s="686"/>
    </row>
    <row r="19" spans="1:16" s="108" customFormat="1" ht="18.75" customHeight="1">
      <c r="A19" s="673"/>
      <c r="B19" s="688"/>
      <c r="C19" s="688"/>
      <c r="D19" s="675" t="s">
        <v>256</v>
      </c>
      <c r="E19" s="675" t="s">
        <v>257</v>
      </c>
      <c r="F19" s="680" t="s">
        <v>258</v>
      </c>
      <c r="G19" s="675" t="s">
        <v>259</v>
      </c>
      <c r="H19" s="692" t="s">
        <v>260</v>
      </c>
      <c r="I19" s="693"/>
      <c r="J19" s="675" t="s">
        <v>261</v>
      </c>
      <c r="K19" s="682" t="s">
        <v>262</v>
      </c>
      <c r="L19" s="683"/>
      <c r="M19" s="682" t="s">
        <v>263</v>
      </c>
      <c r="N19" s="683"/>
      <c r="O19" s="675" t="s">
        <v>256</v>
      </c>
      <c r="P19" s="689" t="s">
        <v>257</v>
      </c>
    </row>
    <row r="20" spans="1:16" s="108" customFormat="1" ht="25.5">
      <c r="A20" s="674"/>
      <c r="B20" s="676"/>
      <c r="C20" s="676"/>
      <c r="D20" s="676"/>
      <c r="E20" s="676"/>
      <c r="F20" s="681"/>
      <c r="G20" s="676"/>
      <c r="H20" s="109" t="s">
        <v>256</v>
      </c>
      <c r="I20" s="109" t="s">
        <v>257</v>
      </c>
      <c r="J20" s="676"/>
      <c r="K20" s="109" t="s">
        <v>256</v>
      </c>
      <c r="L20" s="109" t="s">
        <v>257</v>
      </c>
      <c r="M20" s="109" t="s">
        <v>256</v>
      </c>
      <c r="N20" s="109" t="s">
        <v>257</v>
      </c>
      <c r="O20" s="676"/>
      <c r="P20" s="690"/>
    </row>
    <row r="21" spans="1:16" s="108" customFormat="1" ht="42.75" customHeight="1">
      <c r="A21" s="691" t="s">
        <v>264</v>
      </c>
      <c r="B21" s="110">
        <v>5200</v>
      </c>
      <c r="C21" s="111" t="s">
        <v>334</v>
      </c>
      <c r="D21" s="456">
        <f aca="true" t="shared" si="0" ref="D21:P21">D25+D27+D29+D31+D33</f>
        <v>43444238</v>
      </c>
      <c r="E21" s="456">
        <f t="shared" si="0"/>
        <v>-25235584</v>
      </c>
      <c r="F21" s="456">
        <f t="shared" si="0"/>
        <v>68679822</v>
      </c>
      <c r="G21" s="456">
        <f t="shared" si="0"/>
        <v>1239495</v>
      </c>
      <c r="H21" s="456">
        <f t="shared" si="0"/>
        <v>-536978</v>
      </c>
      <c r="I21" s="456">
        <f t="shared" si="0"/>
        <v>387902</v>
      </c>
      <c r="J21" s="456">
        <f t="shared" si="0"/>
        <v>-1606164</v>
      </c>
      <c r="K21" s="456">
        <f t="shared" si="0"/>
        <v>0</v>
      </c>
      <c r="L21" s="456">
        <f t="shared" si="0"/>
        <v>0</v>
      </c>
      <c r="M21" s="456">
        <f t="shared" si="0"/>
        <v>1697752</v>
      </c>
      <c r="N21" s="456">
        <f t="shared" si="0"/>
        <v>-1590345</v>
      </c>
      <c r="O21" s="456">
        <f t="shared" si="0"/>
        <v>45844507</v>
      </c>
      <c r="P21" s="457">
        <f t="shared" si="0"/>
        <v>-28044191</v>
      </c>
    </row>
    <row r="22" spans="1:16" ht="36.75" customHeight="1">
      <c r="A22" s="679"/>
      <c r="B22" s="112">
        <v>5210</v>
      </c>
      <c r="C22" s="113" t="s">
        <v>265</v>
      </c>
      <c r="D22" s="456">
        <f aca="true" t="shared" si="1" ref="D22:P22">D26+D28+D30+D32+D34</f>
        <v>40062163</v>
      </c>
      <c r="E22" s="456">
        <f t="shared" si="1"/>
        <v>-22736090</v>
      </c>
      <c r="F22" s="456">
        <f t="shared" si="1"/>
        <v>62798253</v>
      </c>
      <c r="G22" s="456">
        <f t="shared" si="1"/>
        <v>530632</v>
      </c>
      <c r="H22" s="456">
        <f t="shared" si="1"/>
        <v>-639262</v>
      </c>
      <c r="I22" s="456">
        <f t="shared" si="1"/>
        <v>445378</v>
      </c>
      <c r="J22" s="456">
        <f t="shared" si="1"/>
        <v>-1141855</v>
      </c>
      <c r="K22" s="456">
        <f t="shared" si="1"/>
        <v>0</v>
      </c>
      <c r="L22" s="456">
        <f t="shared" si="1"/>
        <v>0</v>
      </c>
      <c r="M22" s="456">
        <f t="shared" si="1"/>
        <v>3490705</v>
      </c>
      <c r="N22" s="456">
        <f t="shared" si="1"/>
        <v>-1803017</v>
      </c>
      <c r="O22" s="456">
        <f t="shared" si="1"/>
        <v>43444238</v>
      </c>
      <c r="P22" s="458">
        <f t="shared" si="1"/>
        <v>-25235584</v>
      </c>
    </row>
    <row r="23" spans="1:16" ht="15" customHeight="1">
      <c r="A23" s="91" t="s">
        <v>266</v>
      </c>
      <c r="B23" s="114"/>
      <c r="C23" s="114"/>
      <c r="D23" s="459"/>
      <c r="E23" s="459"/>
      <c r="F23" s="456"/>
      <c r="G23" s="459"/>
      <c r="H23" s="459"/>
      <c r="I23" s="459"/>
      <c r="J23" s="459"/>
      <c r="K23" s="459"/>
      <c r="L23" s="459"/>
      <c r="M23" s="459"/>
      <c r="N23" s="459"/>
      <c r="O23" s="459"/>
      <c r="P23" s="460"/>
    </row>
    <row r="24" spans="1:16" ht="21" customHeight="1" hidden="1">
      <c r="A24" s="91"/>
      <c r="B24" s="114"/>
      <c r="C24" s="114"/>
      <c r="D24" s="459"/>
      <c r="E24" s="459"/>
      <c r="F24" s="456">
        <f aca="true" t="shared" si="2" ref="F24:F34">D24-E24</f>
        <v>0</v>
      </c>
      <c r="G24" s="459"/>
      <c r="H24" s="459"/>
      <c r="I24" s="459"/>
      <c r="J24" s="459"/>
      <c r="K24" s="459"/>
      <c r="L24" s="459"/>
      <c r="M24" s="459"/>
      <c r="N24" s="459"/>
      <c r="O24" s="459"/>
      <c r="P24" s="460"/>
    </row>
    <row r="25" spans="1:16" ht="21" customHeight="1">
      <c r="A25" s="677" t="s">
        <v>267</v>
      </c>
      <c r="B25" s="112">
        <v>5201</v>
      </c>
      <c r="C25" s="113" t="s">
        <v>334</v>
      </c>
      <c r="D25" s="461">
        <v>0</v>
      </c>
      <c r="E25" s="461">
        <v>0</v>
      </c>
      <c r="F25" s="456">
        <f t="shared" si="2"/>
        <v>0</v>
      </c>
      <c r="G25" s="461">
        <v>0</v>
      </c>
      <c r="H25" s="461">
        <v>0</v>
      </c>
      <c r="I25" s="461">
        <v>0</v>
      </c>
      <c r="J25" s="461">
        <v>0</v>
      </c>
      <c r="K25" s="461">
        <v>0</v>
      </c>
      <c r="L25" s="461">
        <v>0</v>
      </c>
      <c r="M25" s="461">
        <v>0</v>
      </c>
      <c r="N25" s="461">
        <v>0</v>
      </c>
      <c r="O25" s="459">
        <f aca="true" t="shared" si="3" ref="O25:O34">D25+G25+H25+K25+M25</f>
        <v>0</v>
      </c>
      <c r="P25" s="460">
        <f aca="true" t="shared" si="4" ref="P25:P34">E25+I25+J25+L25+N25</f>
        <v>0</v>
      </c>
    </row>
    <row r="26" spans="1:16" ht="21" customHeight="1">
      <c r="A26" s="677"/>
      <c r="B26" s="112">
        <v>5211</v>
      </c>
      <c r="C26" s="113" t="s">
        <v>265</v>
      </c>
      <c r="D26" s="461">
        <v>0</v>
      </c>
      <c r="E26" s="461">
        <v>0</v>
      </c>
      <c r="F26" s="456">
        <f t="shared" si="2"/>
        <v>0</v>
      </c>
      <c r="G26" s="461">
        <v>0</v>
      </c>
      <c r="H26" s="461">
        <v>0</v>
      </c>
      <c r="I26" s="461">
        <v>0</v>
      </c>
      <c r="J26" s="461">
        <v>0</v>
      </c>
      <c r="K26" s="461">
        <v>0</v>
      </c>
      <c r="L26" s="461">
        <v>0</v>
      </c>
      <c r="M26" s="461">
        <v>0</v>
      </c>
      <c r="N26" s="461">
        <v>0</v>
      </c>
      <c r="O26" s="459">
        <f t="shared" si="3"/>
        <v>0</v>
      </c>
      <c r="P26" s="460">
        <f t="shared" si="4"/>
        <v>0</v>
      </c>
    </row>
    <row r="27" spans="1:16" ht="21" customHeight="1">
      <c r="A27" s="677" t="s">
        <v>268</v>
      </c>
      <c r="B27" s="112">
        <v>5202</v>
      </c>
      <c r="C27" s="113" t="s">
        <v>334</v>
      </c>
      <c r="D27" s="461">
        <v>204599</v>
      </c>
      <c r="E27" s="461">
        <v>-156367</v>
      </c>
      <c r="F27" s="456">
        <f t="shared" si="2"/>
        <v>360966</v>
      </c>
      <c r="G27" s="461">
        <v>0</v>
      </c>
      <c r="H27" s="461">
        <v>0</v>
      </c>
      <c r="I27" s="461">
        <v>0</v>
      </c>
      <c r="J27" s="461">
        <v>-12600</v>
      </c>
      <c r="K27" s="461">
        <v>0</v>
      </c>
      <c r="L27" s="461">
        <v>0</v>
      </c>
      <c r="M27" s="461">
        <v>0</v>
      </c>
      <c r="N27" s="461">
        <v>0</v>
      </c>
      <c r="O27" s="459">
        <f t="shared" si="3"/>
        <v>204599</v>
      </c>
      <c r="P27" s="460">
        <f t="shared" si="4"/>
        <v>-168967</v>
      </c>
    </row>
    <row r="28" spans="1:16" ht="21" customHeight="1">
      <c r="A28" s="677"/>
      <c r="B28" s="112">
        <v>5212</v>
      </c>
      <c r="C28" s="113" t="s">
        <v>265</v>
      </c>
      <c r="D28" s="461">
        <v>185356</v>
      </c>
      <c r="E28" s="461">
        <v>-130014</v>
      </c>
      <c r="F28" s="456">
        <f t="shared" si="2"/>
        <v>315370</v>
      </c>
      <c r="G28" s="461">
        <v>0</v>
      </c>
      <c r="H28" s="461">
        <v>0</v>
      </c>
      <c r="I28" s="461">
        <v>0</v>
      </c>
      <c r="J28" s="461">
        <v>-11380</v>
      </c>
      <c r="K28" s="461">
        <v>0</v>
      </c>
      <c r="L28" s="461">
        <v>0</v>
      </c>
      <c r="M28" s="461">
        <v>19243</v>
      </c>
      <c r="N28" s="461">
        <v>-14973</v>
      </c>
      <c r="O28" s="459">
        <f t="shared" si="3"/>
        <v>204599</v>
      </c>
      <c r="P28" s="460">
        <f t="shared" si="4"/>
        <v>-156367</v>
      </c>
    </row>
    <row r="29" spans="1:16" ht="21" customHeight="1">
      <c r="A29" s="677" t="s">
        <v>269</v>
      </c>
      <c r="B29" s="112">
        <v>5203</v>
      </c>
      <c r="C29" s="113" t="s">
        <v>334</v>
      </c>
      <c r="D29" s="461">
        <v>6475768</v>
      </c>
      <c r="E29" s="461">
        <v>-5503887</v>
      </c>
      <c r="F29" s="456">
        <f t="shared" si="2"/>
        <v>11979655</v>
      </c>
      <c r="G29" s="461">
        <v>658938</v>
      </c>
      <c r="H29" s="461">
        <v>-206787</v>
      </c>
      <c r="I29" s="461">
        <v>204133</v>
      </c>
      <c r="J29" s="461">
        <v>-676180</v>
      </c>
      <c r="K29" s="461">
        <v>11701</v>
      </c>
      <c r="L29" s="461">
        <v>-5014</v>
      </c>
      <c r="M29" s="461">
        <v>911512</v>
      </c>
      <c r="N29" s="461">
        <v>-846078</v>
      </c>
      <c r="O29" s="459">
        <f t="shared" si="3"/>
        <v>7851132</v>
      </c>
      <c r="P29" s="460">
        <f t="shared" si="4"/>
        <v>-6827026</v>
      </c>
    </row>
    <row r="30" spans="1:16" ht="21" customHeight="1">
      <c r="A30" s="677"/>
      <c r="B30" s="112">
        <v>5213</v>
      </c>
      <c r="C30" s="113" t="s">
        <v>265</v>
      </c>
      <c r="D30" s="461">
        <v>6333210</v>
      </c>
      <c r="E30" s="461">
        <v>-5355469</v>
      </c>
      <c r="F30" s="456">
        <f t="shared" si="2"/>
        <v>11688679</v>
      </c>
      <c r="G30" s="461">
        <v>336437</v>
      </c>
      <c r="H30" s="461">
        <v>-191290</v>
      </c>
      <c r="I30" s="461">
        <v>190171</v>
      </c>
      <c r="J30" s="461">
        <v>-341178</v>
      </c>
      <c r="K30" s="461">
        <v>-2589</v>
      </c>
      <c r="L30" s="461">
        <v>2589</v>
      </c>
      <c r="M30" s="461">
        <v>0</v>
      </c>
      <c r="N30" s="461">
        <v>0</v>
      </c>
      <c r="O30" s="459">
        <f t="shared" si="3"/>
        <v>6475768</v>
      </c>
      <c r="P30" s="460">
        <f t="shared" si="4"/>
        <v>-5503887</v>
      </c>
    </row>
    <row r="31" spans="1:16" ht="21" customHeight="1">
      <c r="A31" s="677" t="s">
        <v>270</v>
      </c>
      <c r="B31" s="112">
        <v>5204</v>
      </c>
      <c r="C31" s="113" t="s">
        <v>334</v>
      </c>
      <c r="D31" s="461">
        <v>33415159</v>
      </c>
      <c r="E31" s="461">
        <v>-16709795</v>
      </c>
      <c r="F31" s="456">
        <f t="shared" si="2"/>
        <v>50124954</v>
      </c>
      <c r="G31" s="461">
        <v>139266</v>
      </c>
      <c r="H31" s="461">
        <v>-227662</v>
      </c>
      <c r="I31" s="461">
        <v>88932</v>
      </c>
      <c r="J31" s="461">
        <v>-541064</v>
      </c>
      <c r="K31" s="461">
        <v>-11701</v>
      </c>
      <c r="L31" s="461">
        <v>5014</v>
      </c>
      <c r="M31" s="461">
        <v>0</v>
      </c>
      <c r="N31" s="461">
        <v>0</v>
      </c>
      <c r="O31" s="459">
        <f t="shared" si="3"/>
        <v>33315062</v>
      </c>
      <c r="P31" s="460">
        <f t="shared" si="4"/>
        <v>-17156913</v>
      </c>
    </row>
    <row r="32" spans="1:16" ht="21" customHeight="1">
      <c r="A32" s="677"/>
      <c r="B32" s="112">
        <v>5214</v>
      </c>
      <c r="C32" s="113" t="s">
        <v>265</v>
      </c>
      <c r="D32" s="461">
        <v>30401170</v>
      </c>
      <c r="E32" s="461">
        <v>-14575332</v>
      </c>
      <c r="F32" s="456">
        <f t="shared" si="2"/>
        <v>44976502</v>
      </c>
      <c r="G32" s="461">
        <v>15714</v>
      </c>
      <c r="H32" s="461">
        <v>-371080</v>
      </c>
      <c r="I32" s="461">
        <v>178472</v>
      </c>
      <c r="J32" s="461">
        <v>-536823</v>
      </c>
      <c r="K32" s="461">
        <v>-116681</v>
      </c>
      <c r="L32" s="461">
        <v>10399</v>
      </c>
      <c r="M32" s="461">
        <v>3486036</v>
      </c>
      <c r="N32" s="461">
        <v>-1786511</v>
      </c>
      <c r="O32" s="459">
        <f t="shared" si="3"/>
        <v>33415159</v>
      </c>
      <c r="P32" s="460">
        <f t="shared" si="4"/>
        <v>-16709795</v>
      </c>
    </row>
    <row r="33" spans="1:16" ht="21" customHeight="1">
      <c r="A33" s="677" t="s">
        <v>271</v>
      </c>
      <c r="B33" s="112">
        <v>5205</v>
      </c>
      <c r="C33" s="113" t="s">
        <v>334</v>
      </c>
      <c r="D33" s="461">
        <v>3348712</v>
      </c>
      <c r="E33" s="461">
        <v>-2865535</v>
      </c>
      <c r="F33" s="456">
        <f t="shared" si="2"/>
        <v>6214247</v>
      </c>
      <c r="G33" s="461">
        <v>441291</v>
      </c>
      <c r="H33" s="461">
        <v>-102529</v>
      </c>
      <c r="I33" s="461">
        <v>94837</v>
      </c>
      <c r="J33" s="461">
        <v>-376320</v>
      </c>
      <c r="K33" s="461">
        <v>0</v>
      </c>
      <c r="L33" s="461">
        <v>0</v>
      </c>
      <c r="M33" s="461">
        <v>786240</v>
      </c>
      <c r="N33" s="461">
        <v>-744267</v>
      </c>
      <c r="O33" s="459">
        <f t="shared" si="3"/>
        <v>4473714</v>
      </c>
      <c r="P33" s="460">
        <f t="shared" si="4"/>
        <v>-3891285</v>
      </c>
    </row>
    <row r="34" spans="1:16" ht="21" customHeight="1">
      <c r="A34" s="677"/>
      <c r="B34" s="112">
        <v>5215</v>
      </c>
      <c r="C34" s="113" t="s">
        <v>265</v>
      </c>
      <c r="D34" s="461">
        <v>3142427</v>
      </c>
      <c r="E34" s="461">
        <v>-2675275</v>
      </c>
      <c r="F34" s="456">
        <f t="shared" si="2"/>
        <v>5817702</v>
      </c>
      <c r="G34" s="461">
        <v>178481</v>
      </c>
      <c r="H34" s="461">
        <v>-76892</v>
      </c>
      <c r="I34" s="461">
        <v>76735</v>
      </c>
      <c r="J34" s="461">
        <v>-252474</v>
      </c>
      <c r="K34" s="461">
        <v>119270</v>
      </c>
      <c r="L34" s="461">
        <v>-12988</v>
      </c>
      <c r="M34" s="461">
        <v>-14574</v>
      </c>
      <c r="N34" s="461">
        <v>-1533</v>
      </c>
      <c r="O34" s="459">
        <f t="shared" si="3"/>
        <v>3348712</v>
      </c>
      <c r="P34" s="460">
        <f t="shared" si="4"/>
        <v>-2865535</v>
      </c>
    </row>
    <row r="35" spans="1:16" ht="39" customHeight="1">
      <c r="A35" s="679" t="s">
        <v>272</v>
      </c>
      <c r="B35" s="112">
        <v>5220</v>
      </c>
      <c r="C35" s="113" t="s">
        <v>334</v>
      </c>
      <c r="D35" s="456">
        <f aca="true" t="shared" si="5" ref="D35:P35">D39+D41+D43+D45+D47</f>
        <v>0</v>
      </c>
      <c r="E35" s="456">
        <f t="shared" si="5"/>
        <v>0</v>
      </c>
      <c r="F35" s="456">
        <f t="shared" si="5"/>
        <v>0</v>
      </c>
      <c r="G35" s="456">
        <f t="shared" si="5"/>
        <v>0</v>
      </c>
      <c r="H35" s="456">
        <f t="shared" si="5"/>
        <v>0</v>
      </c>
      <c r="I35" s="456">
        <f t="shared" si="5"/>
        <v>0</v>
      </c>
      <c r="J35" s="456">
        <f t="shared" si="5"/>
        <v>0</v>
      </c>
      <c r="K35" s="456">
        <f t="shared" si="5"/>
        <v>0</v>
      </c>
      <c r="L35" s="456">
        <f t="shared" si="5"/>
        <v>0</v>
      </c>
      <c r="M35" s="456">
        <f t="shared" si="5"/>
        <v>0</v>
      </c>
      <c r="N35" s="456">
        <f t="shared" si="5"/>
        <v>0</v>
      </c>
      <c r="O35" s="456">
        <f t="shared" si="5"/>
        <v>0</v>
      </c>
      <c r="P35" s="458">
        <f t="shared" si="5"/>
        <v>0</v>
      </c>
    </row>
    <row r="36" spans="1:16" ht="36.75" customHeight="1">
      <c r="A36" s="679"/>
      <c r="B36" s="112">
        <v>5230</v>
      </c>
      <c r="C36" s="113" t="s">
        <v>265</v>
      </c>
      <c r="D36" s="456">
        <f aca="true" t="shared" si="6" ref="D36:P36">D40+D42+D44+D46+D48</f>
        <v>0</v>
      </c>
      <c r="E36" s="456">
        <f t="shared" si="6"/>
        <v>0</v>
      </c>
      <c r="F36" s="456">
        <f t="shared" si="6"/>
        <v>0</v>
      </c>
      <c r="G36" s="456">
        <f t="shared" si="6"/>
        <v>0</v>
      </c>
      <c r="H36" s="456">
        <f t="shared" si="6"/>
        <v>0</v>
      </c>
      <c r="I36" s="456">
        <f t="shared" si="6"/>
        <v>0</v>
      </c>
      <c r="J36" s="456">
        <f t="shared" si="6"/>
        <v>0</v>
      </c>
      <c r="K36" s="456">
        <f t="shared" si="6"/>
        <v>0</v>
      </c>
      <c r="L36" s="456">
        <f t="shared" si="6"/>
        <v>0</v>
      </c>
      <c r="M36" s="456">
        <f t="shared" si="6"/>
        <v>0</v>
      </c>
      <c r="N36" s="456">
        <f t="shared" si="6"/>
        <v>0</v>
      </c>
      <c r="O36" s="456">
        <f t="shared" si="6"/>
        <v>0</v>
      </c>
      <c r="P36" s="458">
        <f t="shared" si="6"/>
        <v>0</v>
      </c>
    </row>
    <row r="37" spans="1:16" ht="13.5" customHeight="1">
      <c r="A37" s="91" t="s">
        <v>266</v>
      </c>
      <c r="B37" s="114"/>
      <c r="C37" s="114"/>
      <c r="D37" s="461"/>
      <c r="E37" s="461"/>
      <c r="F37" s="456"/>
      <c r="G37" s="461"/>
      <c r="H37" s="461"/>
      <c r="I37" s="461"/>
      <c r="J37" s="461"/>
      <c r="K37" s="461"/>
      <c r="L37" s="461"/>
      <c r="M37" s="461"/>
      <c r="N37" s="461"/>
      <c r="O37" s="459"/>
      <c r="P37" s="460"/>
    </row>
    <row r="38" spans="1:16" ht="21" customHeight="1" hidden="1">
      <c r="A38" s="91"/>
      <c r="B38" s="114"/>
      <c r="C38" s="114"/>
      <c r="D38" s="461"/>
      <c r="E38" s="461"/>
      <c r="F38" s="456">
        <f aca="true" t="shared" si="7" ref="F38:F48">D38-E38</f>
        <v>0</v>
      </c>
      <c r="G38" s="461"/>
      <c r="H38" s="461"/>
      <c r="I38" s="461"/>
      <c r="J38" s="461"/>
      <c r="K38" s="461"/>
      <c r="L38" s="461"/>
      <c r="M38" s="461"/>
      <c r="N38" s="461"/>
      <c r="O38" s="459">
        <f>D38+G38+H38+M38</f>
        <v>0</v>
      </c>
      <c r="P38" s="460">
        <f>E38+I38+J38+N38</f>
        <v>0</v>
      </c>
    </row>
    <row r="39" spans="1:16" ht="21" customHeight="1">
      <c r="A39" s="677" t="s">
        <v>267</v>
      </c>
      <c r="B39" s="112">
        <v>5221</v>
      </c>
      <c r="C39" s="113" t="s">
        <v>334</v>
      </c>
      <c r="D39" s="461">
        <v>0</v>
      </c>
      <c r="E39" s="461">
        <v>0</v>
      </c>
      <c r="F39" s="456">
        <f t="shared" si="7"/>
        <v>0</v>
      </c>
      <c r="G39" s="461">
        <v>0</v>
      </c>
      <c r="H39" s="461">
        <v>0</v>
      </c>
      <c r="I39" s="461">
        <v>0</v>
      </c>
      <c r="J39" s="461">
        <v>0</v>
      </c>
      <c r="K39" s="461"/>
      <c r="L39" s="461"/>
      <c r="M39" s="461">
        <v>0</v>
      </c>
      <c r="N39" s="461">
        <v>0</v>
      </c>
      <c r="O39" s="459">
        <f aca="true" t="shared" si="8" ref="O39:O48">D39+G39+H39+K39+M39</f>
        <v>0</v>
      </c>
      <c r="P39" s="460">
        <f aca="true" t="shared" si="9" ref="P39:P48">E39+I39+J39+L39+N39</f>
        <v>0</v>
      </c>
    </row>
    <row r="40" spans="1:16" ht="21" customHeight="1">
      <c r="A40" s="677"/>
      <c r="B40" s="112">
        <v>5231</v>
      </c>
      <c r="C40" s="113" t="s">
        <v>265</v>
      </c>
      <c r="D40" s="461">
        <v>0</v>
      </c>
      <c r="E40" s="461">
        <v>0</v>
      </c>
      <c r="F40" s="456">
        <f t="shared" si="7"/>
        <v>0</v>
      </c>
      <c r="G40" s="461">
        <v>0</v>
      </c>
      <c r="H40" s="461">
        <v>0</v>
      </c>
      <c r="I40" s="461">
        <v>0</v>
      </c>
      <c r="J40" s="461">
        <v>0</v>
      </c>
      <c r="K40" s="461">
        <v>0</v>
      </c>
      <c r="L40" s="461">
        <v>0</v>
      </c>
      <c r="M40" s="461">
        <v>0</v>
      </c>
      <c r="N40" s="461">
        <v>0</v>
      </c>
      <c r="O40" s="459">
        <f t="shared" si="8"/>
        <v>0</v>
      </c>
      <c r="P40" s="460">
        <f t="shared" si="9"/>
        <v>0</v>
      </c>
    </row>
    <row r="41" spans="1:16" ht="21" customHeight="1">
      <c r="A41" s="677" t="s">
        <v>268</v>
      </c>
      <c r="B41" s="112">
        <v>5222</v>
      </c>
      <c r="C41" s="113" t="s">
        <v>334</v>
      </c>
      <c r="D41" s="461">
        <v>0</v>
      </c>
      <c r="E41" s="461">
        <v>0</v>
      </c>
      <c r="F41" s="456">
        <f t="shared" si="7"/>
        <v>0</v>
      </c>
      <c r="G41" s="461">
        <v>0</v>
      </c>
      <c r="H41" s="461">
        <v>0</v>
      </c>
      <c r="I41" s="461">
        <v>0</v>
      </c>
      <c r="J41" s="461">
        <v>0</v>
      </c>
      <c r="K41" s="461"/>
      <c r="L41" s="461"/>
      <c r="M41" s="461">
        <v>0</v>
      </c>
      <c r="N41" s="461">
        <v>0</v>
      </c>
      <c r="O41" s="459">
        <f t="shared" si="8"/>
        <v>0</v>
      </c>
      <c r="P41" s="460">
        <f t="shared" si="9"/>
        <v>0</v>
      </c>
    </row>
    <row r="42" spans="1:16" ht="21" customHeight="1">
      <c r="A42" s="677"/>
      <c r="B42" s="112">
        <v>5232</v>
      </c>
      <c r="C42" s="113" t="s">
        <v>265</v>
      </c>
      <c r="D42" s="461">
        <v>0</v>
      </c>
      <c r="E42" s="461">
        <v>0</v>
      </c>
      <c r="F42" s="456">
        <f t="shared" si="7"/>
        <v>0</v>
      </c>
      <c r="G42" s="461">
        <v>0</v>
      </c>
      <c r="H42" s="461">
        <v>0</v>
      </c>
      <c r="I42" s="461">
        <v>0</v>
      </c>
      <c r="J42" s="461">
        <v>0</v>
      </c>
      <c r="K42" s="461">
        <v>0</v>
      </c>
      <c r="L42" s="461">
        <v>0</v>
      </c>
      <c r="M42" s="461">
        <v>0</v>
      </c>
      <c r="N42" s="461">
        <v>0</v>
      </c>
      <c r="O42" s="459">
        <f t="shared" si="8"/>
        <v>0</v>
      </c>
      <c r="P42" s="460">
        <f t="shared" si="9"/>
        <v>0</v>
      </c>
    </row>
    <row r="43" spans="1:16" ht="15.75">
      <c r="A43" s="677" t="s">
        <v>269</v>
      </c>
      <c r="B43" s="112">
        <v>5223</v>
      </c>
      <c r="C43" s="113" t="s">
        <v>334</v>
      </c>
      <c r="D43" s="461">
        <v>0</v>
      </c>
      <c r="E43" s="461">
        <v>0</v>
      </c>
      <c r="F43" s="456">
        <f t="shared" si="7"/>
        <v>0</v>
      </c>
      <c r="G43" s="461">
        <v>0</v>
      </c>
      <c r="H43" s="461">
        <v>0</v>
      </c>
      <c r="I43" s="461">
        <v>0</v>
      </c>
      <c r="J43" s="461">
        <v>0</v>
      </c>
      <c r="K43" s="461"/>
      <c r="L43" s="461"/>
      <c r="M43" s="461">
        <v>0</v>
      </c>
      <c r="N43" s="461">
        <v>0</v>
      </c>
      <c r="O43" s="459">
        <f t="shared" si="8"/>
        <v>0</v>
      </c>
      <c r="P43" s="460">
        <f t="shared" si="9"/>
        <v>0</v>
      </c>
    </row>
    <row r="44" spans="1:16" ht="15.75">
      <c r="A44" s="677"/>
      <c r="B44" s="112">
        <v>5233</v>
      </c>
      <c r="C44" s="113" t="s">
        <v>265</v>
      </c>
      <c r="D44" s="461">
        <v>0</v>
      </c>
      <c r="E44" s="461">
        <v>0</v>
      </c>
      <c r="F44" s="456">
        <f t="shared" si="7"/>
        <v>0</v>
      </c>
      <c r="G44" s="461">
        <v>0</v>
      </c>
      <c r="H44" s="461">
        <v>0</v>
      </c>
      <c r="I44" s="461">
        <v>0</v>
      </c>
      <c r="J44" s="461">
        <v>0</v>
      </c>
      <c r="K44" s="461">
        <v>0</v>
      </c>
      <c r="L44" s="461">
        <v>0</v>
      </c>
      <c r="M44" s="461">
        <v>0</v>
      </c>
      <c r="N44" s="461">
        <v>0</v>
      </c>
      <c r="O44" s="459">
        <f t="shared" si="8"/>
        <v>0</v>
      </c>
      <c r="P44" s="460">
        <f t="shared" si="9"/>
        <v>0</v>
      </c>
    </row>
    <row r="45" spans="1:16" ht="19.5" customHeight="1">
      <c r="A45" s="677" t="s">
        <v>270</v>
      </c>
      <c r="B45" s="112">
        <v>5224</v>
      </c>
      <c r="C45" s="113" t="s">
        <v>334</v>
      </c>
      <c r="D45" s="461">
        <v>0</v>
      </c>
      <c r="E45" s="461">
        <v>0</v>
      </c>
      <c r="F45" s="456">
        <f t="shared" si="7"/>
        <v>0</v>
      </c>
      <c r="G45" s="461">
        <v>0</v>
      </c>
      <c r="H45" s="461">
        <v>0</v>
      </c>
      <c r="I45" s="461">
        <v>0</v>
      </c>
      <c r="J45" s="461">
        <v>0</v>
      </c>
      <c r="K45" s="461"/>
      <c r="L45" s="461"/>
      <c r="M45" s="461">
        <v>0</v>
      </c>
      <c r="N45" s="461">
        <v>0</v>
      </c>
      <c r="O45" s="459">
        <f t="shared" si="8"/>
        <v>0</v>
      </c>
      <c r="P45" s="460">
        <f t="shared" si="9"/>
        <v>0</v>
      </c>
    </row>
    <row r="46" spans="1:16" ht="20.25" customHeight="1">
      <c r="A46" s="677"/>
      <c r="B46" s="112">
        <v>5234</v>
      </c>
      <c r="C46" s="113" t="s">
        <v>265</v>
      </c>
      <c r="D46" s="461">
        <v>0</v>
      </c>
      <c r="E46" s="461">
        <v>0</v>
      </c>
      <c r="F46" s="456">
        <f t="shared" si="7"/>
        <v>0</v>
      </c>
      <c r="G46" s="461">
        <v>0</v>
      </c>
      <c r="H46" s="461">
        <v>0</v>
      </c>
      <c r="I46" s="461">
        <v>0</v>
      </c>
      <c r="J46" s="461">
        <v>0</v>
      </c>
      <c r="K46" s="461">
        <v>0</v>
      </c>
      <c r="L46" s="461">
        <v>0</v>
      </c>
      <c r="M46" s="461">
        <v>0</v>
      </c>
      <c r="N46" s="461">
        <v>0</v>
      </c>
      <c r="O46" s="459">
        <f t="shared" si="8"/>
        <v>0</v>
      </c>
      <c r="P46" s="460">
        <f t="shared" si="9"/>
        <v>0</v>
      </c>
    </row>
    <row r="47" spans="1:16" ht="15.75">
      <c r="A47" s="677" t="s">
        <v>271</v>
      </c>
      <c r="B47" s="112">
        <v>5225</v>
      </c>
      <c r="C47" s="113" t="s">
        <v>334</v>
      </c>
      <c r="D47" s="461">
        <v>0</v>
      </c>
      <c r="E47" s="461">
        <v>0</v>
      </c>
      <c r="F47" s="456">
        <f t="shared" si="7"/>
        <v>0</v>
      </c>
      <c r="G47" s="461">
        <v>0</v>
      </c>
      <c r="H47" s="461">
        <v>0</v>
      </c>
      <c r="I47" s="461">
        <v>0</v>
      </c>
      <c r="J47" s="461">
        <v>0</v>
      </c>
      <c r="K47" s="461"/>
      <c r="L47" s="461"/>
      <c r="M47" s="461">
        <v>0</v>
      </c>
      <c r="N47" s="461">
        <v>0</v>
      </c>
      <c r="O47" s="459">
        <f t="shared" si="8"/>
        <v>0</v>
      </c>
      <c r="P47" s="460">
        <f t="shared" si="9"/>
        <v>0</v>
      </c>
    </row>
    <row r="48" spans="1:16" ht="15.75">
      <c r="A48" s="678"/>
      <c r="B48" s="115">
        <v>5235</v>
      </c>
      <c r="C48" s="116" t="s">
        <v>265</v>
      </c>
      <c r="D48" s="462">
        <v>0</v>
      </c>
      <c r="E48" s="462">
        <v>0</v>
      </c>
      <c r="F48" s="462">
        <f t="shared" si="7"/>
        <v>0</v>
      </c>
      <c r="G48" s="462">
        <v>0</v>
      </c>
      <c r="H48" s="462">
        <v>0</v>
      </c>
      <c r="I48" s="462">
        <v>0</v>
      </c>
      <c r="J48" s="462">
        <v>0</v>
      </c>
      <c r="K48" s="462">
        <v>0</v>
      </c>
      <c r="L48" s="462">
        <v>0</v>
      </c>
      <c r="M48" s="462">
        <v>0</v>
      </c>
      <c r="N48" s="462">
        <v>0</v>
      </c>
      <c r="O48" s="463">
        <f t="shared" si="8"/>
        <v>0</v>
      </c>
      <c r="P48" s="464">
        <f t="shared" si="9"/>
        <v>0</v>
      </c>
    </row>
  </sheetData>
  <sheetProtection/>
  <mergeCells count="30">
    <mergeCell ref="P19:P20"/>
    <mergeCell ref="G19:G20"/>
    <mergeCell ref="O19:O20"/>
    <mergeCell ref="A21:A22"/>
    <mergeCell ref="K19:L19"/>
    <mergeCell ref="A29:A30"/>
    <mergeCell ref="H19:I19"/>
    <mergeCell ref="C18:C20"/>
    <mergeCell ref="D18:F18"/>
    <mergeCell ref="E19:E20"/>
    <mergeCell ref="A27:A28"/>
    <mergeCell ref="A25:A26"/>
    <mergeCell ref="A14:P14"/>
    <mergeCell ref="A16:P16"/>
    <mergeCell ref="F19:F20"/>
    <mergeCell ref="M19:N19"/>
    <mergeCell ref="G18:N18"/>
    <mergeCell ref="O18:P18"/>
    <mergeCell ref="D19:D20"/>
    <mergeCell ref="B18:B20"/>
    <mergeCell ref="A18:A20"/>
    <mergeCell ref="J19:J20"/>
    <mergeCell ref="A47:A48"/>
    <mergeCell ref="A31:A32"/>
    <mergeCell ref="A33:A34"/>
    <mergeCell ref="A39:A40"/>
    <mergeCell ref="A41:A42"/>
    <mergeCell ref="A43:A44"/>
    <mergeCell ref="A45:A46"/>
    <mergeCell ref="A35:A36"/>
  </mergeCells>
  <printOptions/>
  <pageMargins left="0.41" right="0.2362204724409449" top="0.66" bottom="0.4330708661417323" header="0.47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GAZPROM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metodol@adm.gazpgom.ru</dc:creator>
  <cp:keywords/>
  <dc:description/>
  <cp:lastModifiedBy>Ткачева Лидия Петровна</cp:lastModifiedBy>
  <cp:lastPrinted>2015-03-24T08:52:18Z</cp:lastPrinted>
  <dcterms:created xsi:type="dcterms:W3CDTF">2011-03-17T06:16:28Z</dcterms:created>
  <dcterms:modified xsi:type="dcterms:W3CDTF">2015-04-07T06:10:21Z</dcterms:modified>
  <cp:category/>
  <cp:version/>
  <cp:contentType/>
  <cp:contentStatus/>
</cp:coreProperties>
</file>